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45" activeTab="2"/>
  </bookViews>
  <sheets>
    <sheet name="Prvi 6 mes. 2018" sheetId="1" r:id="rId1"/>
    <sheet name="Drugi 6 mes. 2018 (2)" sheetId="2" r:id="rId2"/>
    <sheet name="12 meseci 2018" sheetId="3" r:id="rId3"/>
  </sheets>
  <definedNames/>
  <calcPr fullCalcOnLoad="1"/>
</workbook>
</file>

<file path=xl/sharedStrings.xml><?xml version="1.0" encoding="utf-8"?>
<sst xmlns="http://schemas.openxmlformats.org/spreadsheetml/2006/main" count="174" uniqueCount="58">
  <si>
    <t>%(9/6*100)</t>
  </si>
  <si>
    <t>%(11/6*100)</t>
  </si>
  <si>
    <t>%(13/6*100)</t>
  </si>
  <si>
    <t>%(15/6*100)</t>
  </si>
  <si>
    <t>%(17/6*100)</t>
  </si>
  <si>
    <t>Вера Цвјетковић</t>
  </si>
  <si>
    <t>Мишел Марковић</t>
  </si>
  <si>
    <t>Председник суда</t>
  </si>
  <si>
    <t>в.ф. председника Прекршајног суда</t>
  </si>
  <si>
    <t>IZVEŠTAJ O KVALITETU RADA SUDIJA PREKRŠAJNOG SUDA U NIŠU</t>
  </si>
  <si>
    <t>u izveštajnom periodu_od 01.01.-31.12.2018. godine</t>
  </si>
  <si>
    <t>Obrazac P.6</t>
  </si>
  <si>
    <t>Šifra sudije</t>
  </si>
  <si>
    <t>Ime i prezime</t>
  </si>
  <si>
    <t>Preneto iz prethodnog perioda</t>
  </si>
  <si>
    <t>Izjavljene žalbe</t>
  </si>
  <si>
    <t>UKUPNO U RADU</t>
  </si>
  <si>
    <t>UKUPNO REŠENO</t>
  </si>
  <si>
    <t>UKUPNO NEREŠENO</t>
  </si>
  <si>
    <t>K V A L I T E T</t>
  </si>
  <si>
    <t>Ukupno odluka</t>
  </si>
  <si>
    <t>Potvrđeno</t>
  </si>
  <si>
    <t>Ukinuto</t>
  </si>
  <si>
    <t>Preinačeno</t>
  </si>
  <si>
    <t>Obustava zastara gonjenja</t>
  </si>
  <si>
    <t>Smanjena</t>
  </si>
  <si>
    <t>Povećana</t>
  </si>
  <si>
    <t>Broj</t>
  </si>
  <si>
    <t>u izveštajnom periodu_od 01.04.-30.06+G9:G19.2017. godine</t>
  </si>
  <si>
    <t>Vesna Filipović</t>
  </si>
  <si>
    <t>Svetlana Zdravković</t>
  </si>
  <si>
    <t>Tanja Bejatović Savić</t>
  </si>
  <si>
    <t>Svetlana Velinov</t>
  </si>
  <si>
    <t>Suzana Krstić</t>
  </si>
  <si>
    <t>Marija Džombić</t>
  </si>
  <si>
    <t>Elijana Ignjatović</t>
  </si>
  <si>
    <t>Mirjana Stojanović</t>
  </si>
  <si>
    <t>Dragana Ćirković</t>
  </si>
  <si>
    <t>Vera Cvjetković</t>
  </si>
  <si>
    <t>Ljiljana Nikolić</t>
  </si>
  <si>
    <t>Slađana Gudžuganović</t>
  </si>
  <si>
    <t>Mladenović P. Jelena</t>
  </si>
  <si>
    <t>Suzana Menković</t>
  </si>
  <si>
    <t>Milutin Zeković</t>
  </si>
  <si>
    <t>Mladenović S.Jelena</t>
  </si>
  <si>
    <t>Biljana Mirić</t>
  </si>
  <si>
    <t xml:space="preserve"> Miloš Uvalin</t>
  </si>
  <si>
    <t>Bratislava Damnjanović</t>
  </si>
  <si>
    <t>Jasmina Krstić</t>
  </si>
  <si>
    <t>Lela Damjanić</t>
  </si>
  <si>
    <t>Slaviša Mihajlović</t>
  </si>
  <si>
    <t>Snežana Marković</t>
  </si>
  <si>
    <t>Jasmina Šparavalo</t>
  </si>
  <si>
    <t>Mišel Marković</t>
  </si>
  <si>
    <t>Milijana Živković</t>
  </si>
  <si>
    <t>Bratislav Stefanović</t>
  </si>
  <si>
    <t>UKUPNO</t>
  </si>
  <si>
    <t>u izveštajnom periodu_od 01.01.-30.06. 2018. godine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</si>
</sst>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3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" fillId="0" borderId="0" xfId="55" applyFont="1">
      <alignment/>
      <protection/>
    </xf>
    <xf numFmtId="0" fontId="3" fillId="0" borderId="10" xfId="55" applyBorder="1" applyAlignment="1">
      <alignment horizontal="center" vertical="center" wrapText="1"/>
      <protection/>
    </xf>
    <xf numFmtId="0" fontId="3" fillId="0" borderId="11" xfId="55" applyFont="1" applyBorder="1" applyAlignment="1">
      <alignment horizontal="center" vertical="center" wrapText="1"/>
      <protection/>
    </xf>
    <xf numFmtId="10" fontId="0" fillId="0" borderId="0" xfId="58" applyNumberFormat="1" applyFont="1" applyAlignment="1">
      <alignment/>
    </xf>
    <xf numFmtId="0" fontId="3" fillId="0" borderId="11" xfId="55" applyBorder="1" applyAlignment="1">
      <alignment horizontal="center" vertical="center" wrapText="1"/>
      <protection/>
    </xf>
    <xf numFmtId="0" fontId="3" fillId="0" borderId="12" xfId="55" applyBorder="1" applyAlignment="1">
      <alignment horizontal="center" vertical="center" wrapText="1"/>
      <protection/>
    </xf>
    <xf numFmtId="0" fontId="3" fillId="0" borderId="12" xfId="55" applyFont="1" applyBorder="1" applyAlignment="1">
      <alignment horizontal="center" vertical="center" wrapText="1"/>
      <protection/>
    </xf>
    <xf numFmtId="0" fontId="3" fillId="0" borderId="13" xfId="55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 wrapText="1"/>
      <protection/>
    </xf>
    <xf numFmtId="0" fontId="3" fillId="0" borderId="0" xfId="55" applyFont="1" applyFill="1" applyBorder="1" applyAlignment="1">
      <alignment horizontal="center" vertical="center" wrapText="1"/>
      <protection/>
    </xf>
    <xf numFmtId="9" fontId="0" fillId="0" borderId="0" xfId="0" applyNumberFormat="1" applyAlignment="1">
      <alignment/>
    </xf>
    <xf numFmtId="0" fontId="3" fillId="0" borderId="14" xfId="55" applyFont="1" applyBorder="1" applyAlignment="1">
      <alignment horizontal="center" vertical="center" wrapText="1"/>
      <protection/>
    </xf>
    <xf numFmtId="0" fontId="41" fillId="0" borderId="14" xfId="0" applyFont="1" applyBorder="1" applyAlignment="1">
      <alignment horizontal="center"/>
    </xf>
    <xf numFmtId="9" fontId="3" fillId="0" borderId="14" xfId="58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55">
      <alignment/>
      <protection/>
    </xf>
    <xf numFmtId="0" fontId="3" fillId="0" borderId="13" xfId="55" applyFont="1" applyBorder="1" applyAlignment="1">
      <alignment horizontal="center" vertical="center" wrapText="1"/>
      <protection/>
    </xf>
    <xf numFmtId="9" fontId="3" fillId="0" borderId="13" xfId="58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/>
    </xf>
    <xf numFmtId="0" fontId="3" fillId="0" borderId="15" xfId="55" applyFont="1" applyBorder="1" applyAlignment="1">
      <alignment horizontal="center" vertical="center" wrapText="1"/>
      <protection/>
    </xf>
    <xf numFmtId="9" fontId="3" fillId="0" borderId="15" xfId="58" applyFont="1" applyBorder="1" applyAlignment="1">
      <alignment horizontal="center" vertical="center" wrapText="1"/>
    </xf>
    <xf numFmtId="9" fontId="3" fillId="0" borderId="16" xfId="58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/>
    </xf>
    <xf numFmtId="0" fontId="3" fillId="0" borderId="0" xfId="55">
      <alignment/>
      <protection/>
    </xf>
    <xf numFmtId="0" fontId="5" fillId="0" borderId="13" xfId="55" applyFont="1" applyBorder="1" applyAlignment="1">
      <alignment horizontal="center" vertical="center" wrapText="1"/>
      <protection/>
    </xf>
    <xf numFmtId="0" fontId="42" fillId="0" borderId="13" xfId="0" applyFont="1" applyBorder="1" applyAlignment="1">
      <alignment horizontal="center" vertical="center"/>
    </xf>
    <xf numFmtId="9" fontId="5" fillId="0" borderId="13" xfId="58" applyFont="1" applyBorder="1" applyAlignment="1">
      <alignment horizontal="center" vertical="center" wrapText="1"/>
    </xf>
    <xf numFmtId="0" fontId="3" fillId="0" borderId="0" xfId="55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3" fillId="0" borderId="0" xfId="55">
      <alignment/>
      <protection/>
    </xf>
    <xf numFmtId="0" fontId="3" fillId="0" borderId="0" xfId="55" applyFont="1">
      <alignment/>
      <protection/>
    </xf>
    <xf numFmtId="0" fontId="4" fillId="0" borderId="13" xfId="55" applyFont="1" applyBorder="1" applyAlignment="1">
      <alignment horizontal="center" vertical="center" textRotation="90"/>
      <protection/>
    </xf>
    <xf numFmtId="0" fontId="4" fillId="0" borderId="17" xfId="55" applyFont="1" applyBorder="1" applyAlignment="1">
      <alignment horizontal="center" vertical="center" textRotation="90"/>
      <protection/>
    </xf>
    <xf numFmtId="0" fontId="4" fillId="0" borderId="18" xfId="55" applyFont="1" applyBorder="1" applyAlignment="1">
      <alignment horizontal="center" vertical="center" textRotation="90"/>
      <protection/>
    </xf>
    <xf numFmtId="0" fontId="4" fillId="0" borderId="19" xfId="55" applyFont="1" applyBorder="1" applyAlignment="1">
      <alignment horizontal="center" vertical="center" textRotation="90"/>
      <protection/>
    </xf>
    <xf numFmtId="0" fontId="4" fillId="0" borderId="13" xfId="55" applyFont="1" applyBorder="1" applyAlignment="1">
      <alignment horizontal="center" vertical="center"/>
      <protection/>
    </xf>
    <xf numFmtId="0" fontId="4" fillId="0" borderId="13" xfId="55" applyFont="1" applyBorder="1" applyAlignment="1">
      <alignment horizontal="center"/>
      <protection/>
    </xf>
    <xf numFmtId="0" fontId="4" fillId="0" borderId="20" xfId="55" applyFont="1" applyBorder="1" applyAlignment="1">
      <alignment horizontal="center"/>
      <protection/>
    </xf>
    <xf numFmtId="0" fontId="4" fillId="0" borderId="19" xfId="55" applyFont="1" applyBorder="1" applyAlignment="1">
      <alignment horizontal="center"/>
      <protection/>
    </xf>
    <xf numFmtId="0" fontId="4" fillId="0" borderId="21" xfId="55" applyFont="1" applyBorder="1" applyAlignment="1">
      <alignment horizontal="center"/>
      <protection/>
    </xf>
    <xf numFmtId="0" fontId="4" fillId="0" borderId="22" xfId="55" applyFont="1" applyBorder="1" applyAlignment="1">
      <alignment horizontal="center"/>
      <protection/>
    </xf>
    <xf numFmtId="0" fontId="4" fillId="0" borderId="23" xfId="55" applyFont="1" applyBorder="1" applyAlignment="1">
      <alignment horizontal="center"/>
      <protection/>
    </xf>
    <xf numFmtId="0" fontId="4" fillId="0" borderId="18" xfId="55" applyFont="1" applyBorder="1" applyAlignment="1">
      <alignment horizontal="center"/>
      <protection/>
    </xf>
    <xf numFmtId="0" fontId="3" fillId="0" borderId="13" xfId="55" applyFont="1" applyBorder="1" applyAlignment="1">
      <alignment horizontal="center" vertical="center" textRotation="90"/>
      <protection/>
    </xf>
    <xf numFmtId="0" fontId="4" fillId="0" borderId="24" xfId="55" applyFont="1" applyBorder="1" applyAlignment="1">
      <alignment horizontal="center" vertical="center" textRotation="90"/>
      <protection/>
    </xf>
    <xf numFmtId="49" fontId="4" fillId="0" borderId="13" xfId="55" applyNumberFormat="1" applyFont="1" applyBorder="1" applyAlignment="1">
      <alignment horizontal="center" vertical="center" textRotation="90"/>
      <protection/>
    </xf>
    <xf numFmtId="2" fontId="4" fillId="0" borderId="13" xfId="55" applyNumberFormat="1" applyFont="1" applyBorder="1" applyAlignment="1">
      <alignment horizontal="center" vertical="center" textRotation="90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zoomScalePageLayoutView="0" workbookViewId="0" topLeftCell="A1">
      <selection activeCell="A1" sqref="A1:R1"/>
    </sheetView>
  </sheetViews>
  <sheetFormatPr defaultColWidth="9.140625" defaultRowHeight="15"/>
  <cols>
    <col min="1" max="1" width="8.57421875" style="0" customWidth="1"/>
    <col min="2" max="2" width="25.28125" style="0" customWidth="1"/>
    <col min="18" max="18" width="13.00390625" style="0" customWidth="1"/>
  </cols>
  <sheetData>
    <row r="1" spans="1:18" ht="15">
      <c r="A1" s="28" t="s">
        <v>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15">
      <c r="A2" s="30" t="s">
        <v>57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6.5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" t="s">
        <v>11</v>
      </c>
      <c r="R3" s="16"/>
    </row>
    <row r="4" spans="1:18" ht="15.75" thickBot="1">
      <c r="A4" s="32" t="s">
        <v>12</v>
      </c>
      <c r="B4" s="34" t="s">
        <v>13</v>
      </c>
      <c r="C4" s="32" t="s">
        <v>14</v>
      </c>
      <c r="D4" s="32" t="s">
        <v>15</v>
      </c>
      <c r="E4" s="32" t="s">
        <v>16</v>
      </c>
      <c r="F4" s="32" t="s">
        <v>17</v>
      </c>
      <c r="G4" s="32" t="s">
        <v>18</v>
      </c>
      <c r="H4" s="36" t="s">
        <v>19</v>
      </c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18" ht="16.5" thickBot="1">
      <c r="A5" s="32"/>
      <c r="B5" s="34"/>
      <c r="C5" s="32"/>
      <c r="D5" s="32"/>
      <c r="E5" s="32"/>
      <c r="F5" s="32"/>
      <c r="G5" s="32"/>
      <c r="H5" s="32" t="s">
        <v>20</v>
      </c>
      <c r="I5" s="37" t="s">
        <v>21</v>
      </c>
      <c r="J5" s="37"/>
      <c r="K5" s="37" t="s">
        <v>22</v>
      </c>
      <c r="L5" s="37"/>
      <c r="M5" s="37" t="s">
        <v>23</v>
      </c>
      <c r="N5" s="37"/>
      <c r="O5" s="37"/>
      <c r="P5" s="37"/>
      <c r="Q5" s="38" t="s">
        <v>24</v>
      </c>
      <c r="R5" s="39"/>
    </row>
    <row r="6" spans="1:18" ht="16.5" thickBot="1">
      <c r="A6" s="32"/>
      <c r="B6" s="34"/>
      <c r="C6" s="32"/>
      <c r="D6" s="32"/>
      <c r="E6" s="32"/>
      <c r="F6" s="32"/>
      <c r="G6" s="32"/>
      <c r="H6" s="32"/>
      <c r="I6" s="37"/>
      <c r="J6" s="37"/>
      <c r="K6" s="37"/>
      <c r="L6" s="37"/>
      <c r="M6" s="37" t="s">
        <v>25</v>
      </c>
      <c r="N6" s="37"/>
      <c r="O6" s="42" t="s">
        <v>26</v>
      </c>
      <c r="P6" s="43"/>
      <c r="Q6" s="40"/>
      <c r="R6" s="41"/>
    </row>
    <row r="7" spans="1:18" ht="15.75" thickBot="1">
      <c r="A7" s="32"/>
      <c r="B7" s="34"/>
      <c r="C7" s="32"/>
      <c r="D7" s="32"/>
      <c r="E7" s="32"/>
      <c r="F7" s="32"/>
      <c r="G7" s="32"/>
      <c r="H7" s="32"/>
      <c r="I7" s="32" t="s">
        <v>27</v>
      </c>
      <c r="J7" s="32" t="s">
        <v>0</v>
      </c>
      <c r="K7" s="44" t="s">
        <v>28</v>
      </c>
      <c r="L7" s="46" t="s">
        <v>1</v>
      </c>
      <c r="M7" s="32" t="s">
        <v>27</v>
      </c>
      <c r="N7" s="47" t="s">
        <v>2</v>
      </c>
      <c r="O7" s="32" t="s">
        <v>27</v>
      </c>
      <c r="P7" s="33" t="s">
        <v>3</v>
      </c>
      <c r="Q7" s="33" t="s">
        <v>27</v>
      </c>
      <c r="R7" s="33" t="s">
        <v>4</v>
      </c>
    </row>
    <row r="8" spans="1:18" ht="86.25" customHeight="1" thickBot="1">
      <c r="A8" s="33"/>
      <c r="B8" s="35"/>
      <c r="C8" s="32"/>
      <c r="D8" s="32"/>
      <c r="E8" s="32"/>
      <c r="F8" s="32"/>
      <c r="G8" s="32"/>
      <c r="H8" s="32"/>
      <c r="I8" s="32"/>
      <c r="J8" s="32"/>
      <c r="K8" s="32"/>
      <c r="L8" s="46"/>
      <c r="M8" s="32"/>
      <c r="N8" s="47"/>
      <c r="O8" s="32"/>
      <c r="P8" s="45"/>
      <c r="Q8" s="45"/>
      <c r="R8" s="45"/>
    </row>
    <row r="9" spans="1:24" ht="15">
      <c r="A9" s="2">
        <v>1</v>
      </c>
      <c r="B9" s="2" t="s">
        <v>29</v>
      </c>
      <c r="C9" s="12">
        <v>44</v>
      </c>
      <c r="D9" s="12">
        <v>89</v>
      </c>
      <c r="E9" s="13">
        <f>C9+D9</f>
        <v>133</v>
      </c>
      <c r="F9" s="12">
        <v>71</v>
      </c>
      <c r="G9" s="12">
        <f>E9-F9</f>
        <v>62</v>
      </c>
      <c r="H9" s="12">
        <f>I9+K9+M9+O9+Q9</f>
        <v>71</v>
      </c>
      <c r="I9" s="12">
        <v>34</v>
      </c>
      <c r="J9" s="14">
        <f>I9/F9</f>
        <v>0.4788732394366197</v>
      </c>
      <c r="K9" s="12">
        <v>28</v>
      </c>
      <c r="L9" s="14">
        <f>K9/F9</f>
        <v>0.39436619718309857</v>
      </c>
      <c r="M9" s="12">
        <v>5</v>
      </c>
      <c r="N9" s="14">
        <f>M9/F9</f>
        <v>0.07042253521126761</v>
      </c>
      <c r="O9" s="12">
        <v>0</v>
      </c>
      <c r="P9" s="14">
        <f>O9/F9</f>
        <v>0</v>
      </c>
      <c r="Q9" s="12">
        <v>4</v>
      </c>
      <c r="R9" s="14">
        <f>Q9/F9</f>
        <v>0.056338028169014086</v>
      </c>
      <c r="T9" s="4"/>
      <c r="U9" s="4"/>
      <c r="V9" s="4"/>
      <c r="W9" s="4"/>
      <c r="X9" s="4"/>
    </row>
    <row r="10" spans="1:24" ht="15">
      <c r="A10" s="5">
        <v>2</v>
      </c>
      <c r="B10" s="5" t="s">
        <v>30</v>
      </c>
      <c r="C10" s="3">
        <v>21</v>
      </c>
      <c r="D10" s="3">
        <v>0</v>
      </c>
      <c r="E10" s="13">
        <f aca="true" t="shared" si="0" ref="E10:E36">C10+D10</f>
        <v>21</v>
      </c>
      <c r="F10" s="12">
        <v>21</v>
      </c>
      <c r="G10" s="12">
        <f aca="true" t="shared" si="1" ref="G10:G36">E10-F10</f>
        <v>0</v>
      </c>
      <c r="H10" s="12">
        <f aca="true" t="shared" si="2" ref="H10:H36">I10+K10+M10+O10+Q10</f>
        <v>21</v>
      </c>
      <c r="I10" s="3">
        <v>11</v>
      </c>
      <c r="J10" s="14">
        <f aca="true" t="shared" si="3" ref="J10:J36">I10/F10</f>
        <v>0.5238095238095238</v>
      </c>
      <c r="K10" s="3">
        <v>0</v>
      </c>
      <c r="L10" s="14">
        <f aca="true" t="shared" si="4" ref="L10:L36">K10/F10</f>
        <v>0</v>
      </c>
      <c r="M10" s="3">
        <v>5</v>
      </c>
      <c r="N10" s="14">
        <f aca="true" t="shared" si="5" ref="N10:N36">M10/F10</f>
        <v>0.23809523809523808</v>
      </c>
      <c r="O10" s="3">
        <v>0</v>
      </c>
      <c r="P10" s="14">
        <f aca="true" t="shared" si="6" ref="P10:P36">O10/F10</f>
        <v>0</v>
      </c>
      <c r="Q10" s="3">
        <v>5</v>
      </c>
      <c r="R10" s="14">
        <f aca="true" t="shared" si="7" ref="R10:R36">Q10/F10</f>
        <v>0.23809523809523808</v>
      </c>
      <c r="T10" s="4"/>
      <c r="U10" s="4"/>
      <c r="V10" s="4"/>
      <c r="W10" s="4"/>
      <c r="X10" s="4"/>
    </row>
    <row r="11" spans="1:24" ht="15">
      <c r="A11" s="5">
        <v>4</v>
      </c>
      <c r="B11" s="5" t="s">
        <v>31</v>
      </c>
      <c r="C11" s="3">
        <v>36</v>
      </c>
      <c r="D11" s="3">
        <v>47</v>
      </c>
      <c r="E11" s="13">
        <f t="shared" si="0"/>
        <v>83</v>
      </c>
      <c r="F11" s="12">
        <v>34</v>
      </c>
      <c r="G11" s="12">
        <f t="shared" si="1"/>
        <v>49</v>
      </c>
      <c r="H11" s="12">
        <f t="shared" si="2"/>
        <v>34</v>
      </c>
      <c r="I11" s="3">
        <v>21</v>
      </c>
      <c r="J11" s="14">
        <f t="shared" si="3"/>
        <v>0.6176470588235294</v>
      </c>
      <c r="K11" s="3">
        <v>9</v>
      </c>
      <c r="L11" s="14">
        <f t="shared" si="4"/>
        <v>0.2647058823529412</v>
      </c>
      <c r="M11" s="3">
        <v>0</v>
      </c>
      <c r="N11" s="14">
        <f t="shared" si="5"/>
        <v>0</v>
      </c>
      <c r="O11" s="3">
        <v>0</v>
      </c>
      <c r="P11" s="14">
        <f t="shared" si="6"/>
        <v>0</v>
      </c>
      <c r="Q11" s="3">
        <v>4</v>
      </c>
      <c r="R11" s="14">
        <f t="shared" si="7"/>
        <v>0.11764705882352941</v>
      </c>
      <c r="T11" s="4"/>
      <c r="U11" s="4"/>
      <c r="V11" s="4"/>
      <c r="W11" s="4"/>
      <c r="X11" s="4"/>
    </row>
    <row r="12" spans="1:24" ht="15">
      <c r="A12" s="5">
        <v>5</v>
      </c>
      <c r="B12" s="5" t="s">
        <v>32</v>
      </c>
      <c r="C12" s="3">
        <v>0</v>
      </c>
      <c r="D12" s="3">
        <v>0</v>
      </c>
      <c r="E12" s="13">
        <f t="shared" si="0"/>
        <v>0</v>
      </c>
      <c r="F12" s="12">
        <v>0</v>
      </c>
      <c r="G12" s="12">
        <f t="shared" si="1"/>
        <v>0</v>
      </c>
      <c r="H12" s="12">
        <f t="shared" si="2"/>
        <v>0</v>
      </c>
      <c r="I12" s="3">
        <v>0</v>
      </c>
      <c r="J12" s="14">
        <v>0</v>
      </c>
      <c r="K12" s="3">
        <v>0</v>
      </c>
      <c r="L12" s="14">
        <v>0</v>
      </c>
      <c r="M12" s="3">
        <v>0</v>
      </c>
      <c r="N12" s="14">
        <v>0</v>
      </c>
      <c r="O12" s="3">
        <v>0</v>
      </c>
      <c r="P12" s="14">
        <v>0</v>
      </c>
      <c r="Q12" s="3">
        <v>0</v>
      </c>
      <c r="R12" s="14">
        <v>0</v>
      </c>
      <c r="T12" s="4"/>
      <c r="U12" s="4"/>
      <c r="V12" s="4"/>
      <c r="W12" s="4"/>
      <c r="X12" s="4"/>
    </row>
    <row r="13" spans="1:24" ht="15">
      <c r="A13" s="5">
        <v>6</v>
      </c>
      <c r="B13" s="5" t="s">
        <v>33</v>
      </c>
      <c r="C13" s="3">
        <v>37</v>
      </c>
      <c r="D13" s="3">
        <v>57</v>
      </c>
      <c r="E13" s="13">
        <f t="shared" si="0"/>
        <v>94</v>
      </c>
      <c r="F13" s="12">
        <v>47</v>
      </c>
      <c r="G13" s="12">
        <f t="shared" si="1"/>
        <v>47</v>
      </c>
      <c r="H13" s="12">
        <f t="shared" si="2"/>
        <v>47</v>
      </c>
      <c r="I13" s="3">
        <v>24</v>
      </c>
      <c r="J13" s="14">
        <f t="shared" si="3"/>
        <v>0.5106382978723404</v>
      </c>
      <c r="K13" s="3">
        <v>16</v>
      </c>
      <c r="L13" s="14">
        <f t="shared" si="4"/>
        <v>0.3404255319148936</v>
      </c>
      <c r="M13" s="3">
        <v>3</v>
      </c>
      <c r="N13" s="14">
        <f t="shared" si="5"/>
        <v>0.06382978723404255</v>
      </c>
      <c r="O13" s="3">
        <v>0</v>
      </c>
      <c r="P13" s="14">
        <f t="shared" si="6"/>
        <v>0</v>
      </c>
      <c r="Q13" s="3">
        <v>4</v>
      </c>
      <c r="R13" s="14">
        <f t="shared" si="7"/>
        <v>0.0851063829787234</v>
      </c>
      <c r="T13" s="4"/>
      <c r="U13" s="4"/>
      <c r="V13" s="4"/>
      <c r="W13" s="4"/>
      <c r="X13" s="4"/>
    </row>
    <row r="14" spans="1:24" ht="15">
      <c r="A14" s="5">
        <v>7</v>
      </c>
      <c r="B14" s="5" t="s">
        <v>34</v>
      </c>
      <c r="C14" s="3">
        <v>0</v>
      </c>
      <c r="D14" s="3">
        <v>0</v>
      </c>
      <c r="E14" s="13">
        <f t="shared" si="0"/>
        <v>0</v>
      </c>
      <c r="F14" s="12">
        <v>0</v>
      </c>
      <c r="G14" s="12">
        <f t="shared" si="1"/>
        <v>0</v>
      </c>
      <c r="H14" s="12">
        <f t="shared" si="2"/>
        <v>0</v>
      </c>
      <c r="I14" s="3">
        <v>0</v>
      </c>
      <c r="J14" s="14">
        <v>0</v>
      </c>
      <c r="K14" s="3">
        <v>0</v>
      </c>
      <c r="L14" s="14">
        <v>0</v>
      </c>
      <c r="M14" s="3">
        <v>0</v>
      </c>
      <c r="N14" s="14">
        <v>0</v>
      </c>
      <c r="O14" s="3">
        <v>0</v>
      </c>
      <c r="P14" s="14">
        <v>0</v>
      </c>
      <c r="Q14" s="3">
        <v>0</v>
      </c>
      <c r="R14" s="14">
        <v>0</v>
      </c>
      <c r="T14" s="4"/>
      <c r="U14" s="4"/>
      <c r="V14" s="4"/>
      <c r="W14" s="4"/>
      <c r="X14" s="4"/>
    </row>
    <row r="15" spans="1:24" ht="15">
      <c r="A15" s="5">
        <v>8</v>
      </c>
      <c r="B15" s="5" t="s">
        <v>35</v>
      </c>
      <c r="C15" s="3">
        <v>27</v>
      </c>
      <c r="D15" s="3">
        <v>60</v>
      </c>
      <c r="E15" s="13">
        <f t="shared" si="0"/>
        <v>87</v>
      </c>
      <c r="F15" s="12">
        <v>67</v>
      </c>
      <c r="G15" s="12">
        <f t="shared" si="1"/>
        <v>20</v>
      </c>
      <c r="H15" s="12">
        <f t="shared" si="2"/>
        <v>67</v>
      </c>
      <c r="I15" s="3">
        <v>35</v>
      </c>
      <c r="J15" s="14">
        <f t="shared" si="3"/>
        <v>0.5223880597014925</v>
      </c>
      <c r="K15" s="3">
        <v>15</v>
      </c>
      <c r="L15" s="14">
        <f t="shared" si="4"/>
        <v>0.22388059701492538</v>
      </c>
      <c r="M15" s="3">
        <v>3</v>
      </c>
      <c r="N15" s="14">
        <f t="shared" si="5"/>
        <v>0.04477611940298507</v>
      </c>
      <c r="O15" s="3">
        <v>1</v>
      </c>
      <c r="P15" s="14">
        <f t="shared" si="6"/>
        <v>0.014925373134328358</v>
      </c>
      <c r="Q15" s="3">
        <v>13</v>
      </c>
      <c r="R15" s="14">
        <f t="shared" si="7"/>
        <v>0.19402985074626866</v>
      </c>
      <c r="T15" s="4"/>
      <c r="U15" s="4"/>
      <c r="V15" s="4"/>
      <c r="W15" s="4"/>
      <c r="X15" s="4"/>
    </row>
    <row r="16" spans="1:24" ht="15">
      <c r="A16" s="5">
        <v>9</v>
      </c>
      <c r="B16" s="5" t="s">
        <v>36</v>
      </c>
      <c r="C16" s="3">
        <v>19</v>
      </c>
      <c r="D16" s="3">
        <v>39</v>
      </c>
      <c r="E16" s="13">
        <f t="shared" si="0"/>
        <v>58</v>
      </c>
      <c r="F16" s="12">
        <v>31</v>
      </c>
      <c r="G16" s="12">
        <f t="shared" si="1"/>
        <v>27</v>
      </c>
      <c r="H16" s="12">
        <f t="shared" si="2"/>
        <v>31</v>
      </c>
      <c r="I16" s="3">
        <v>25</v>
      </c>
      <c r="J16" s="14">
        <f t="shared" si="3"/>
        <v>0.8064516129032258</v>
      </c>
      <c r="K16" s="3">
        <v>3</v>
      </c>
      <c r="L16" s="14">
        <f t="shared" si="4"/>
        <v>0.0967741935483871</v>
      </c>
      <c r="M16" s="3">
        <v>2</v>
      </c>
      <c r="N16" s="14">
        <f t="shared" si="5"/>
        <v>0.06451612903225806</v>
      </c>
      <c r="O16" s="3">
        <v>0</v>
      </c>
      <c r="P16" s="14">
        <f t="shared" si="6"/>
        <v>0</v>
      </c>
      <c r="Q16" s="3">
        <v>1</v>
      </c>
      <c r="R16" s="14">
        <f t="shared" si="7"/>
        <v>0.03225806451612903</v>
      </c>
      <c r="T16" s="4"/>
      <c r="U16" s="4"/>
      <c r="V16" s="4"/>
      <c r="W16" s="4"/>
      <c r="X16" s="4"/>
    </row>
    <row r="17" spans="1:24" ht="15">
      <c r="A17" s="5">
        <v>10</v>
      </c>
      <c r="B17" s="5" t="s">
        <v>37</v>
      </c>
      <c r="C17" s="3">
        <v>0</v>
      </c>
      <c r="D17" s="3">
        <v>0</v>
      </c>
      <c r="E17" s="13">
        <f t="shared" si="0"/>
        <v>0</v>
      </c>
      <c r="F17" s="12">
        <v>0</v>
      </c>
      <c r="G17" s="12">
        <f t="shared" si="1"/>
        <v>0</v>
      </c>
      <c r="H17" s="12">
        <f t="shared" si="2"/>
        <v>0</v>
      </c>
      <c r="I17" s="3">
        <v>0</v>
      </c>
      <c r="J17" s="14">
        <v>0</v>
      </c>
      <c r="K17" s="3">
        <v>0</v>
      </c>
      <c r="L17" s="14">
        <v>0</v>
      </c>
      <c r="M17" s="3">
        <v>0</v>
      </c>
      <c r="N17" s="14">
        <v>0</v>
      </c>
      <c r="O17" s="3">
        <v>0</v>
      </c>
      <c r="P17" s="14">
        <v>0</v>
      </c>
      <c r="Q17" s="3">
        <v>0</v>
      </c>
      <c r="R17" s="14">
        <v>0</v>
      </c>
      <c r="T17" s="4"/>
      <c r="U17" s="4"/>
      <c r="V17" s="4"/>
      <c r="W17" s="4"/>
      <c r="X17" s="4"/>
    </row>
    <row r="18" spans="1:24" ht="15">
      <c r="A18" s="5">
        <v>11</v>
      </c>
      <c r="B18" s="5" t="s">
        <v>38</v>
      </c>
      <c r="C18" s="3">
        <v>0</v>
      </c>
      <c r="D18" s="3">
        <v>13</v>
      </c>
      <c r="E18" s="13">
        <f t="shared" si="0"/>
        <v>13</v>
      </c>
      <c r="F18" s="12">
        <v>9</v>
      </c>
      <c r="G18" s="12">
        <f t="shared" si="1"/>
        <v>4</v>
      </c>
      <c r="H18" s="12">
        <f t="shared" si="2"/>
        <v>9</v>
      </c>
      <c r="I18" s="3">
        <v>6</v>
      </c>
      <c r="J18" s="14">
        <f t="shared" si="3"/>
        <v>0.6666666666666666</v>
      </c>
      <c r="K18" s="3">
        <v>3</v>
      </c>
      <c r="L18" s="14">
        <f t="shared" si="4"/>
        <v>0.3333333333333333</v>
      </c>
      <c r="M18" s="3">
        <v>0</v>
      </c>
      <c r="N18" s="14">
        <f t="shared" si="5"/>
        <v>0</v>
      </c>
      <c r="O18" s="3">
        <v>0</v>
      </c>
      <c r="P18" s="14">
        <f t="shared" si="6"/>
        <v>0</v>
      </c>
      <c r="Q18" s="3">
        <v>0</v>
      </c>
      <c r="R18" s="14">
        <f t="shared" si="7"/>
        <v>0</v>
      </c>
      <c r="T18" s="4"/>
      <c r="U18" s="4"/>
      <c r="V18" s="4"/>
      <c r="W18" s="4"/>
      <c r="X18" s="4"/>
    </row>
    <row r="19" spans="1:24" ht="15">
      <c r="A19" s="5">
        <v>12</v>
      </c>
      <c r="B19" s="5" t="s">
        <v>39</v>
      </c>
      <c r="C19" s="3">
        <v>13</v>
      </c>
      <c r="D19" s="3">
        <v>60</v>
      </c>
      <c r="E19" s="13">
        <f t="shared" si="0"/>
        <v>73</v>
      </c>
      <c r="F19" s="12">
        <v>49</v>
      </c>
      <c r="G19" s="12">
        <f t="shared" si="1"/>
        <v>24</v>
      </c>
      <c r="H19" s="12">
        <f t="shared" si="2"/>
        <v>49</v>
      </c>
      <c r="I19" s="3">
        <v>25</v>
      </c>
      <c r="J19" s="14">
        <f t="shared" si="3"/>
        <v>0.5102040816326531</v>
      </c>
      <c r="K19" s="3">
        <v>12</v>
      </c>
      <c r="L19" s="14">
        <f t="shared" si="4"/>
        <v>0.24489795918367346</v>
      </c>
      <c r="M19" s="3">
        <v>8</v>
      </c>
      <c r="N19" s="14">
        <f t="shared" si="5"/>
        <v>0.16326530612244897</v>
      </c>
      <c r="O19" s="3">
        <v>1</v>
      </c>
      <c r="P19" s="14">
        <f t="shared" si="6"/>
        <v>0.02040816326530612</v>
      </c>
      <c r="Q19" s="3">
        <v>3</v>
      </c>
      <c r="R19" s="14">
        <f t="shared" si="7"/>
        <v>0.061224489795918366</v>
      </c>
      <c r="T19" s="4"/>
      <c r="U19" s="4"/>
      <c r="V19" s="4"/>
      <c r="W19" s="4"/>
      <c r="X19" s="4"/>
    </row>
    <row r="20" spans="1:24" ht="15">
      <c r="A20" s="5">
        <v>13</v>
      </c>
      <c r="B20" s="5" t="s">
        <v>40</v>
      </c>
      <c r="C20" s="3">
        <v>21</v>
      </c>
      <c r="D20" s="3">
        <v>54</v>
      </c>
      <c r="E20" s="13">
        <f t="shared" si="0"/>
        <v>75</v>
      </c>
      <c r="F20" s="12">
        <v>53</v>
      </c>
      <c r="G20" s="12">
        <f t="shared" si="1"/>
        <v>22</v>
      </c>
      <c r="H20" s="12">
        <f t="shared" si="2"/>
        <v>53</v>
      </c>
      <c r="I20" s="3">
        <v>30</v>
      </c>
      <c r="J20" s="14">
        <f t="shared" si="3"/>
        <v>0.5660377358490566</v>
      </c>
      <c r="K20" s="3">
        <v>15</v>
      </c>
      <c r="L20" s="14">
        <f t="shared" si="4"/>
        <v>0.2830188679245283</v>
      </c>
      <c r="M20" s="3">
        <v>4</v>
      </c>
      <c r="N20" s="14">
        <f t="shared" si="5"/>
        <v>0.07547169811320754</v>
      </c>
      <c r="O20" s="3">
        <v>0</v>
      </c>
      <c r="P20" s="14">
        <f t="shared" si="6"/>
        <v>0</v>
      </c>
      <c r="Q20" s="3">
        <v>4</v>
      </c>
      <c r="R20" s="14">
        <f t="shared" si="7"/>
        <v>0.07547169811320754</v>
      </c>
      <c r="T20" s="4"/>
      <c r="U20" s="4"/>
      <c r="V20" s="4"/>
      <c r="W20" s="4"/>
      <c r="X20" s="4"/>
    </row>
    <row r="21" spans="1:24" ht="15">
      <c r="A21" s="5">
        <v>14</v>
      </c>
      <c r="B21" s="5" t="s">
        <v>41</v>
      </c>
      <c r="C21" s="3">
        <v>16</v>
      </c>
      <c r="D21" s="3">
        <v>37</v>
      </c>
      <c r="E21" s="13">
        <f t="shared" si="0"/>
        <v>53</v>
      </c>
      <c r="F21" s="12">
        <v>34</v>
      </c>
      <c r="G21" s="12">
        <f t="shared" si="1"/>
        <v>19</v>
      </c>
      <c r="H21" s="12">
        <f t="shared" si="2"/>
        <v>34</v>
      </c>
      <c r="I21" s="3">
        <v>15</v>
      </c>
      <c r="J21" s="14">
        <f t="shared" si="3"/>
        <v>0.4411764705882353</v>
      </c>
      <c r="K21" s="3">
        <v>7</v>
      </c>
      <c r="L21" s="14">
        <f t="shared" si="4"/>
        <v>0.20588235294117646</v>
      </c>
      <c r="M21" s="3">
        <v>3</v>
      </c>
      <c r="N21" s="14">
        <f t="shared" si="5"/>
        <v>0.08823529411764706</v>
      </c>
      <c r="O21" s="3">
        <v>1</v>
      </c>
      <c r="P21" s="14">
        <f t="shared" si="6"/>
        <v>0.029411764705882353</v>
      </c>
      <c r="Q21" s="3">
        <v>8</v>
      </c>
      <c r="R21" s="14">
        <f t="shared" si="7"/>
        <v>0.23529411764705882</v>
      </c>
      <c r="T21" s="4"/>
      <c r="U21" s="4"/>
      <c r="V21" s="4"/>
      <c r="W21" s="4"/>
      <c r="X21" s="4"/>
    </row>
    <row r="22" spans="1:24" ht="15">
      <c r="A22" s="5">
        <v>17</v>
      </c>
      <c r="B22" s="5" t="s">
        <v>42</v>
      </c>
      <c r="C22" s="3">
        <v>8</v>
      </c>
      <c r="D22" s="3">
        <v>36</v>
      </c>
      <c r="E22" s="13">
        <f t="shared" si="0"/>
        <v>44</v>
      </c>
      <c r="F22" s="12">
        <v>22</v>
      </c>
      <c r="G22" s="12">
        <f t="shared" si="1"/>
        <v>22</v>
      </c>
      <c r="H22" s="12">
        <f t="shared" si="2"/>
        <v>22</v>
      </c>
      <c r="I22" s="3">
        <v>13</v>
      </c>
      <c r="J22" s="14">
        <f t="shared" si="3"/>
        <v>0.5909090909090909</v>
      </c>
      <c r="K22" s="3">
        <v>4</v>
      </c>
      <c r="L22" s="14">
        <f t="shared" si="4"/>
        <v>0.18181818181818182</v>
      </c>
      <c r="M22" s="3">
        <v>2</v>
      </c>
      <c r="N22" s="14">
        <f t="shared" si="5"/>
        <v>0.09090909090909091</v>
      </c>
      <c r="O22" s="3">
        <v>0</v>
      </c>
      <c r="P22" s="14">
        <f t="shared" si="6"/>
        <v>0</v>
      </c>
      <c r="Q22" s="3">
        <v>3</v>
      </c>
      <c r="R22" s="14">
        <f t="shared" si="7"/>
        <v>0.13636363636363635</v>
      </c>
      <c r="T22" s="4"/>
      <c r="U22" s="4"/>
      <c r="V22" s="4"/>
      <c r="W22" s="4"/>
      <c r="X22" s="4"/>
    </row>
    <row r="23" spans="1:24" ht="15">
      <c r="A23" s="5">
        <v>18</v>
      </c>
      <c r="B23" s="5" t="s">
        <v>43</v>
      </c>
      <c r="C23" s="3">
        <v>26</v>
      </c>
      <c r="D23" s="3">
        <v>49</v>
      </c>
      <c r="E23" s="13">
        <f t="shared" si="0"/>
        <v>75</v>
      </c>
      <c r="F23" s="12">
        <v>47</v>
      </c>
      <c r="G23" s="12">
        <f t="shared" si="1"/>
        <v>28</v>
      </c>
      <c r="H23" s="12">
        <f t="shared" si="2"/>
        <v>47</v>
      </c>
      <c r="I23" s="3">
        <v>24</v>
      </c>
      <c r="J23" s="14">
        <f t="shared" si="3"/>
        <v>0.5106382978723404</v>
      </c>
      <c r="K23" s="3">
        <v>10</v>
      </c>
      <c r="L23" s="14">
        <f t="shared" si="4"/>
        <v>0.2127659574468085</v>
      </c>
      <c r="M23" s="3">
        <v>1</v>
      </c>
      <c r="N23" s="14">
        <f t="shared" si="5"/>
        <v>0.02127659574468085</v>
      </c>
      <c r="O23" s="3">
        <v>0</v>
      </c>
      <c r="P23" s="14">
        <f t="shared" si="6"/>
        <v>0</v>
      </c>
      <c r="Q23" s="3">
        <v>12</v>
      </c>
      <c r="R23" s="14">
        <f t="shared" si="7"/>
        <v>0.2553191489361702</v>
      </c>
      <c r="T23" s="4"/>
      <c r="U23" s="4"/>
      <c r="V23" s="4"/>
      <c r="W23" s="4"/>
      <c r="X23" s="4"/>
    </row>
    <row r="24" spans="1:24" ht="15">
      <c r="A24" s="5">
        <v>19</v>
      </c>
      <c r="B24" s="5" t="s">
        <v>44</v>
      </c>
      <c r="C24" s="3">
        <v>0</v>
      </c>
      <c r="D24" s="3">
        <v>0</v>
      </c>
      <c r="E24" s="13">
        <f t="shared" si="0"/>
        <v>0</v>
      </c>
      <c r="F24" s="12">
        <v>0</v>
      </c>
      <c r="G24" s="12">
        <f t="shared" si="1"/>
        <v>0</v>
      </c>
      <c r="H24" s="12">
        <f t="shared" si="2"/>
        <v>0</v>
      </c>
      <c r="I24" s="3">
        <v>0</v>
      </c>
      <c r="J24" s="14">
        <v>0</v>
      </c>
      <c r="K24" s="3">
        <v>0</v>
      </c>
      <c r="L24" s="14">
        <v>0</v>
      </c>
      <c r="M24" s="3">
        <v>0</v>
      </c>
      <c r="N24" s="14">
        <v>0</v>
      </c>
      <c r="O24" s="3">
        <v>0</v>
      </c>
      <c r="P24" s="14">
        <v>0</v>
      </c>
      <c r="Q24" s="3">
        <v>0</v>
      </c>
      <c r="R24" s="14">
        <v>0</v>
      </c>
      <c r="T24" s="4"/>
      <c r="U24" s="4"/>
      <c r="V24" s="4"/>
      <c r="W24" s="4"/>
      <c r="X24" s="4"/>
    </row>
    <row r="25" spans="1:24" ht="15">
      <c r="A25" s="5">
        <v>20</v>
      </c>
      <c r="B25" s="5" t="s">
        <v>45</v>
      </c>
      <c r="C25" s="3">
        <v>2</v>
      </c>
      <c r="D25" s="3">
        <v>24</v>
      </c>
      <c r="E25" s="13">
        <f t="shared" si="0"/>
        <v>26</v>
      </c>
      <c r="F25" s="12">
        <v>18</v>
      </c>
      <c r="G25" s="12">
        <f t="shared" si="1"/>
        <v>8</v>
      </c>
      <c r="H25" s="12">
        <f t="shared" si="2"/>
        <v>18</v>
      </c>
      <c r="I25" s="3">
        <v>9</v>
      </c>
      <c r="J25" s="14">
        <f t="shared" si="3"/>
        <v>0.5</v>
      </c>
      <c r="K25" s="3">
        <v>5</v>
      </c>
      <c r="L25" s="14">
        <f t="shared" si="4"/>
        <v>0.2777777777777778</v>
      </c>
      <c r="M25" s="3">
        <v>1</v>
      </c>
      <c r="N25" s="14">
        <f t="shared" si="5"/>
        <v>0.05555555555555555</v>
      </c>
      <c r="O25" s="3">
        <v>0</v>
      </c>
      <c r="P25" s="14">
        <f t="shared" si="6"/>
        <v>0</v>
      </c>
      <c r="Q25" s="3">
        <v>3</v>
      </c>
      <c r="R25" s="14">
        <f t="shared" si="7"/>
        <v>0.16666666666666666</v>
      </c>
      <c r="T25" s="4"/>
      <c r="U25" s="4"/>
      <c r="V25" s="4"/>
      <c r="W25" s="4"/>
      <c r="X25" s="4"/>
    </row>
    <row r="26" spans="1:24" ht="15">
      <c r="A26" s="5">
        <v>21</v>
      </c>
      <c r="B26" s="5" t="s">
        <v>46</v>
      </c>
      <c r="C26" s="3">
        <v>10</v>
      </c>
      <c r="D26" s="3">
        <v>62</v>
      </c>
      <c r="E26" s="13">
        <f t="shared" si="0"/>
        <v>72</v>
      </c>
      <c r="F26" s="12">
        <v>56</v>
      </c>
      <c r="G26" s="12">
        <f t="shared" si="1"/>
        <v>16</v>
      </c>
      <c r="H26" s="12">
        <f t="shared" si="2"/>
        <v>56</v>
      </c>
      <c r="I26" s="3">
        <v>37</v>
      </c>
      <c r="J26" s="14">
        <f t="shared" si="3"/>
        <v>0.6607142857142857</v>
      </c>
      <c r="K26" s="3">
        <v>8</v>
      </c>
      <c r="L26" s="14">
        <f t="shared" si="4"/>
        <v>0.14285714285714285</v>
      </c>
      <c r="M26" s="3">
        <v>3</v>
      </c>
      <c r="N26" s="14">
        <f t="shared" si="5"/>
        <v>0.05357142857142857</v>
      </c>
      <c r="O26" s="3">
        <v>2</v>
      </c>
      <c r="P26" s="14">
        <f t="shared" si="6"/>
        <v>0.03571428571428571</v>
      </c>
      <c r="Q26" s="3">
        <v>6</v>
      </c>
      <c r="R26" s="14">
        <f t="shared" si="7"/>
        <v>0.10714285714285714</v>
      </c>
      <c r="T26" s="4"/>
      <c r="U26" s="4"/>
      <c r="V26" s="4"/>
      <c r="W26" s="4"/>
      <c r="X26" s="4"/>
    </row>
    <row r="27" spans="1:24" ht="15">
      <c r="A27" s="5">
        <v>22</v>
      </c>
      <c r="B27" s="5" t="s">
        <v>47</v>
      </c>
      <c r="C27" s="3">
        <v>0</v>
      </c>
      <c r="D27" s="3">
        <v>6</v>
      </c>
      <c r="E27" s="13">
        <f t="shared" si="0"/>
        <v>6</v>
      </c>
      <c r="F27" s="12">
        <v>0</v>
      </c>
      <c r="G27" s="12">
        <f t="shared" si="1"/>
        <v>6</v>
      </c>
      <c r="H27" s="12">
        <f t="shared" si="2"/>
        <v>0</v>
      </c>
      <c r="I27" s="3">
        <v>0</v>
      </c>
      <c r="J27" s="14">
        <v>0</v>
      </c>
      <c r="K27" s="3">
        <v>0</v>
      </c>
      <c r="L27" s="14">
        <v>0</v>
      </c>
      <c r="M27" s="3">
        <v>0</v>
      </c>
      <c r="N27" s="14">
        <v>0</v>
      </c>
      <c r="O27" s="3">
        <v>0</v>
      </c>
      <c r="P27" s="14">
        <v>0</v>
      </c>
      <c r="Q27" s="3">
        <v>0</v>
      </c>
      <c r="R27" s="14">
        <v>0</v>
      </c>
      <c r="T27" s="4"/>
      <c r="U27" s="4"/>
      <c r="V27" s="4"/>
      <c r="W27" s="4"/>
      <c r="X27" s="4"/>
    </row>
    <row r="28" spans="1:24" ht="15">
      <c r="A28" s="5">
        <v>23</v>
      </c>
      <c r="B28" s="5" t="s">
        <v>48</v>
      </c>
      <c r="C28" s="3">
        <v>2</v>
      </c>
      <c r="D28" s="3">
        <v>13</v>
      </c>
      <c r="E28" s="13">
        <f t="shared" si="0"/>
        <v>15</v>
      </c>
      <c r="F28" s="12">
        <v>12</v>
      </c>
      <c r="G28" s="12">
        <f t="shared" si="1"/>
        <v>3</v>
      </c>
      <c r="H28" s="12">
        <f t="shared" si="2"/>
        <v>12</v>
      </c>
      <c r="I28" s="3">
        <v>7</v>
      </c>
      <c r="J28" s="14">
        <f t="shared" si="3"/>
        <v>0.5833333333333334</v>
      </c>
      <c r="K28" s="3">
        <v>1</v>
      </c>
      <c r="L28" s="14">
        <f t="shared" si="4"/>
        <v>0.08333333333333333</v>
      </c>
      <c r="M28" s="3">
        <v>1</v>
      </c>
      <c r="N28" s="14">
        <f t="shared" si="5"/>
        <v>0.08333333333333333</v>
      </c>
      <c r="O28" s="3">
        <v>1</v>
      </c>
      <c r="P28" s="14">
        <f t="shared" si="6"/>
        <v>0.08333333333333333</v>
      </c>
      <c r="Q28" s="3">
        <v>2</v>
      </c>
      <c r="R28" s="14">
        <f t="shared" si="7"/>
        <v>0.16666666666666666</v>
      </c>
      <c r="T28" s="4"/>
      <c r="U28" s="4"/>
      <c r="V28" s="4"/>
      <c r="W28" s="4"/>
      <c r="X28" s="4"/>
    </row>
    <row r="29" spans="1:24" ht="15">
      <c r="A29" s="5">
        <v>26</v>
      </c>
      <c r="B29" s="5" t="s">
        <v>49</v>
      </c>
      <c r="C29" s="3">
        <v>10</v>
      </c>
      <c r="D29" s="3">
        <v>9</v>
      </c>
      <c r="E29" s="13">
        <f t="shared" si="0"/>
        <v>19</v>
      </c>
      <c r="F29" s="12">
        <v>12</v>
      </c>
      <c r="G29" s="12">
        <f t="shared" si="1"/>
        <v>7</v>
      </c>
      <c r="H29" s="12">
        <f t="shared" si="2"/>
        <v>12</v>
      </c>
      <c r="I29" s="3">
        <v>8</v>
      </c>
      <c r="J29" s="14">
        <f t="shared" si="3"/>
        <v>0.6666666666666666</v>
      </c>
      <c r="K29" s="3">
        <v>1</v>
      </c>
      <c r="L29" s="14">
        <f t="shared" si="4"/>
        <v>0.08333333333333333</v>
      </c>
      <c r="M29" s="3">
        <v>0</v>
      </c>
      <c r="N29" s="14">
        <f t="shared" si="5"/>
        <v>0</v>
      </c>
      <c r="O29" s="3">
        <v>0</v>
      </c>
      <c r="P29" s="14">
        <f t="shared" si="6"/>
        <v>0</v>
      </c>
      <c r="Q29" s="3">
        <v>3</v>
      </c>
      <c r="R29" s="14">
        <f t="shared" si="7"/>
        <v>0.25</v>
      </c>
      <c r="T29" s="4"/>
      <c r="U29" s="4"/>
      <c r="V29" s="4"/>
      <c r="W29" s="4"/>
      <c r="X29" s="4"/>
    </row>
    <row r="30" spans="1:24" ht="15">
      <c r="A30" s="5">
        <v>27</v>
      </c>
      <c r="B30" s="5" t="s">
        <v>50</v>
      </c>
      <c r="C30" s="3">
        <v>13</v>
      </c>
      <c r="D30" s="3">
        <v>6</v>
      </c>
      <c r="E30" s="13">
        <f t="shared" si="0"/>
        <v>19</v>
      </c>
      <c r="F30" s="12">
        <v>7</v>
      </c>
      <c r="G30" s="12">
        <f t="shared" si="1"/>
        <v>12</v>
      </c>
      <c r="H30" s="12">
        <f t="shared" si="2"/>
        <v>7</v>
      </c>
      <c r="I30" s="3">
        <v>7</v>
      </c>
      <c r="J30" s="14">
        <f t="shared" si="3"/>
        <v>1</v>
      </c>
      <c r="K30" s="3">
        <v>0</v>
      </c>
      <c r="L30" s="14">
        <f t="shared" si="4"/>
        <v>0</v>
      </c>
      <c r="M30" s="3">
        <v>0</v>
      </c>
      <c r="N30" s="14">
        <f t="shared" si="5"/>
        <v>0</v>
      </c>
      <c r="O30" s="3">
        <v>0</v>
      </c>
      <c r="P30" s="14">
        <f t="shared" si="6"/>
        <v>0</v>
      </c>
      <c r="Q30" s="3">
        <v>0</v>
      </c>
      <c r="R30" s="14">
        <f t="shared" si="7"/>
        <v>0</v>
      </c>
      <c r="T30" s="4"/>
      <c r="U30" s="4"/>
      <c r="V30" s="4"/>
      <c r="W30" s="4"/>
      <c r="X30" s="4"/>
    </row>
    <row r="31" spans="1:24" ht="15">
      <c r="A31" s="5">
        <v>28</v>
      </c>
      <c r="B31" s="5" t="s">
        <v>51</v>
      </c>
      <c r="C31" s="3">
        <v>27</v>
      </c>
      <c r="D31" s="3">
        <v>43</v>
      </c>
      <c r="E31" s="13">
        <f t="shared" si="0"/>
        <v>70</v>
      </c>
      <c r="F31" s="12">
        <v>43</v>
      </c>
      <c r="G31" s="12">
        <f t="shared" si="1"/>
        <v>27</v>
      </c>
      <c r="H31" s="12">
        <f t="shared" si="2"/>
        <v>43</v>
      </c>
      <c r="I31" s="3">
        <v>23</v>
      </c>
      <c r="J31" s="14">
        <f t="shared" si="3"/>
        <v>0.5348837209302325</v>
      </c>
      <c r="K31" s="3">
        <v>8</v>
      </c>
      <c r="L31" s="14">
        <f t="shared" si="4"/>
        <v>0.18604651162790697</v>
      </c>
      <c r="M31" s="3">
        <v>4</v>
      </c>
      <c r="N31" s="14">
        <f t="shared" si="5"/>
        <v>0.09302325581395349</v>
      </c>
      <c r="O31" s="3">
        <v>0</v>
      </c>
      <c r="P31" s="14">
        <f t="shared" si="6"/>
        <v>0</v>
      </c>
      <c r="Q31" s="3">
        <v>8</v>
      </c>
      <c r="R31" s="14">
        <f t="shared" si="7"/>
        <v>0.18604651162790697</v>
      </c>
      <c r="T31" s="4"/>
      <c r="U31" s="4"/>
      <c r="V31" s="4"/>
      <c r="W31" s="4"/>
      <c r="X31" s="4"/>
    </row>
    <row r="32" spans="1:24" ht="15">
      <c r="A32" s="5">
        <v>29</v>
      </c>
      <c r="B32" s="5" t="s">
        <v>52</v>
      </c>
      <c r="C32" s="3">
        <v>0</v>
      </c>
      <c r="D32" s="3">
        <v>0</v>
      </c>
      <c r="E32" s="13">
        <f t="shared" si="0"/>
        <v>0</v>
      </c>
      <c r="F32" s="12">
        <v>0</v>
      </c>
      <c r="G32" s="12">
        <f t="shared" si="1"/>
        <v>0</v>
      </c>
      <c r="H32" s="12">
        <f t="shared" si="2"/>
        <v>0</v>
      </c>
      <c r="I32" s="3">
        <v>0</v>
      </c>
      <c r="J32" s="14">
        <v>0</v>
      </c>
      <c r="K32" s="3">
        <v>0</v>
      </c>
      <c r="L32" s="14">
        <v>0</v>
      </c>
      <c r="M32" s="3">
        <v>0</v>
      </c>
      <c r="N32" s="14">
        <v>0</v>
      </c>
      <c r="O32" s="3">
        <v>0</v>
      </c>
      <c r="P32" s="14">
        <v>0</v>
      </c>
      <c r="Q32" s="3">
        <v>0</v>
      </c>
      <c r="R32" s="14">
        <v>0</v>
      </c>
      <c r="T32" s="4"/>
      <c r="U32" s="4"/>
      <c r="V32" s="4"/>
      <c r="W32" s="4"/>
      <c r="X32" s="4"/>
    </row>
    <row r="33" spans="1:24" ht="15">
      <c r="A33" s="5">
        <v>30</v>
      </c>
      <c r="B33" s="5" t="s">
        <v>53</v>
      </c>
      <c r="C33" s="3">
        <v>17</v>
      </c>
      <c r="D33" s="3">
        <v>70</v>
      </c>
      <c r="E33" s="13">
        <f t="shared" si="0"/>
        <v>87</v>
      </c>
      <c r="F33" s="12">
        <v>51</v>
      </c>
      <c r="G33" s="12">
        <f t="shared" si="1"/>
        <v>36</v>
      </c>
      <c r="H33" s="12">
        <f t="shared" si="2"/>
        <v>51</v>
      </c>
      <c r="I33" s="3">
        <v>23</v>
      </c>
      <c r="J33" s="14">
        <f t="shared" si="3"/>
        <v>0.45098039215686275</v>
      </c>
      <c r="K33" s="3">
        <v>16</v>
      </c>
      <c r="L33" s="14">
        <f t="shared" si="4"/>
        <v>0.3137254901960784</v>
      </c>
      <c r="M33" s="3">
        <v>3</v>
      </c>
      <c r="N33" s="14">
        <f t="shared" si="5"/>
        <v>0.058823529411764705</v>
      </c>
      <c r="O33" s="3">
        <v>1</v>
      </c>
      <c r="P33" s="14">
        <f t="shared" si="6"/>
        <v>0.0196078431372549</v>
      </c>
      <c r="Q33" s="3">
        <v>8</v>
      </c>
      <c r="R33" s="14">
        <f t="shared" si="7"/>
        <v>0.1568627450980392</v>
      </c>
      <c r="T33" s="4"/>
      <c r="U33" s="4"/>
      <c r="V33" s="4"/>
      <c r="W33" s="4"/>
      <c r="X33" s="4"/>
    </row>
    <row r="34" spans="1:24" ht="15">
      <c r="A34" s="5">
        <v>31</v>
      </c>
      <c r="B34" s="5" t="s">
        <v>54</v>
      </c>
      <c r="C34" s="3">
        <v>12</v>
      </c>
      <c r="D34" s="3">
        <v>44</v>
      </c>
      <c r="E34" s="13">
        <f t="shared" si="0"/>
        <v>56</v>
      </c>
      <c r="F34" s="12">
        <v>37</v>
      </c>
      <c r="G34" s="12">
        <f t="shared" si="1"/>
        <v>19</v>
      </c>
      <c r="H34" s="12">
        <f t="shared" si="2"/>
        <v>37</v>
      </c>
      <c r="I34" s="3">
        <v>22</v>
      </c>
      <c r="J34" s="14">
        <f t="shared" si="3"/>
        <v>0.5945945945945946</v>
      </c>
      <c r="K34" s="3">
        <v>10</v>
      </c>
      <c r="L34" s="14">
        <f t="shared" si="4"/>
        <v>0.2702702702702703</v>
      </c>
      <c r="M34" s="3">
        <v>3</v>
      </c>
      <c r="N34" s="14">
        <f t="shared" si="5"/>
        <v>0.08108108108108109</v>
      </c>
      <c r="O34" s="3">
        <v>0</v>
      </c>
      <c r="P34" s="14">
        <f t="shared" si="6"/>
        <v>0</v>
      </c>
      <c r="Q34" s="3">
        <v>2</v>
      </c>
      <c r="R34" s="14">
        <f t="shared" si="7"/>
        <v>0.05405405405405406</v>
      </c>
      <c r="T34" s="4"/>
      <c r="U34" s="4"/>
      <c r="V34" s="4"/>
      <c r="W34" s="4"/>
      <c r="X34" s="4"/>
    </row>
    <row r="35" spans="1:24" ht="15.75" thickBot="1">
      <c r="A35" s="6">
        <v>32</v>
      </c>
      <c r="B35" s="6" t="s">
        <v>55</v>
      </c>
      <c r="C35" s="7">
        <v>28</v>
      </c>
      <c r="D35" s="7">
        <v>55</v>
      </c>
      <c r="E35" s="19">
        <f t="shared" si="0"/>
        <v>83</v>
      </c>
      <c r="F35" s="20">
        <v>49</v>
      </c>
      <c r="G35" s="20">
        <f t="shared" si="1"/>
        <v>34</v>
      </c>
      <c r="H35" s="20">
        <f t="shared" si="2"/>
        <v>49</v>
      </c>
      <c r="I35" s="7">
        <v>31</v>
      </c>
      <c r="J35" s="21">
        <f t="shared" si="3"/>
        <v>0.6326530612244898</v>
      </c>
      <c r="K35" s="7">
        <v>11</v>
      </c>
      <c r="L35" s="21">
        <f t="shared" si="4"/>
        <v>0.22448979591836735</v>
      </c>
      <c r="M35" s="7">
        <v>3</v>
      </c>
      <c r="N35" s="21">
        <f t="shared" si="5"/>
        <v>0.061224489795918366</v>
      </c>
      <c r="O35" s="7">
        <v>1</v>
      </c>
      <c r="P35" s="21">
        <f t="shared" si="6"/>
        <v>0.02040816326530612</v>
      </c>
      <c r="Q35" s="7">
        <v>3</v>
      </c>
      <c r="R35" s="21">
        <f t="shared" si="7"/>
        <v>0.061224489795918366</v>
      </c>
      <c r="T35" s="4"/>
      <c r="U35" s="4"/>
      <c r="V35" s="4"/>
      <c r="W35" s="4"/>
      <c r="X35" s="4"/>
    </row>
    <row r="36" spans="1:24" ht="22.5" customHeight="1" thickBot="1">
      <c r="A36" s="8"/>
      <c r="B36" s="9" t="s">
        <v>56</v>
      </c>
      <c r="C36" s="9">
        <v>389</v>
      </c>
      <c r="D36" s="17">
        <v>873</v>
      </c>
      <c r="E36" s="23">
        <f t="shared" si="0"/>
        <v>1262</v>
      </c>
      <c r="F36" s="17">
        <v>770</v>
      </c>
      <c r="G36" s="17">
        <f t="shared" si="1"/>
        <v>492</v>
      </c>
      <c r="H36" s="17">
        <f t="shared" si="2"/>
        <v>770</v>
      </c>
      <c r="I36" s="17">
        <v>430</v>
      </c>
      <c r="J36" s="18">
        <f t="shared" si="3"/>
        <v>0.5584415584415584</v>
      </c>
      <c r="K36" s="17">
        <v>182</v>
      </c>
      <c r="L36" s="18">
        <f t="shared" si="4"/>
        <v>0.23636363636363636</v>
      </c>
      <c r="M36" s="17">
        <v>54</v>
      </c>
      <c r="N36" s="18">
        <f t="shared" si="5"/>
        <v>0.07012987012987013</v>
      </c>
      <c r="O36" s="17">
        <v>8</v>
      </c>
      <c r="P36" s="18">
        <f t="shared" si="6"/>
        <v>0.01038961038961039</v>
      </c>
      <c r="Q36" s="17">
        <v>96</v>
      </c>
      <c r="R36" s="22">
        <f t="shared" si="7"/>
        <v>0.12467532467532468</v>
      </c>
      <c r="T36" s="4"/>
      <c r="U36" s="4"/>
      <c r="V36" s="4"/>
      <c r="W36" s="4"/>
      <c r="X36" s="4"/>
    </row>
    <row r="37" spans="7:11" ht="15">
      <c r="G37" s="10"/>
      <c r="K37" s="10"/>
    </row>
    <row r="38" ht="15">
      <c r="M38" t="s">
        <v>7</v>
      </c>
    </row>
    <row r="39" ht="15">
      <c r="M39" t="s">
        <v>5</v>
      </c>
    </row>
    <row r="40" ht="15">
      <c r="E40" s="15"/>
    </row>
    <row r="42" ht="15">
      <c r="H42" s="11"/>
    </row>
  </sheetData>
  <sheetProtection/>
  <mergeCells count="27">
    <mergeCell ref="O6:P6"/>
    <mergeCell ref="I7:I8"/>
    <mergeCell ref="J7:J8"/>
    <mergeCell ref="K7:K8"/>
    <mergeCell ref="R7:R8"/>
    <mergeCell ref="L7:L8"/>
    <mergeCell ref="M7:M8"/>
    <mergeCell ref="N7:N8"/>
    <mergeCell ref="O7:O8"/>
    <mergeCell ref="P7:P8"/>
    <mergeCell ref="Q7:Q8"/>
    <mergeCell ref="A1:R1"/>
    <mergeCell ref="A2:R2"/>
    <mergeCell ref="A4:A8"/>
    <mergeCell ref="B4:B8"/>
    <mergeCell ref="C4:C8"/>
    <mergeCell ref="D4:D8"/>
    <mergeCell ref="E4:E8"/>
    <mergeCell ref="F4:F8"/>
    <mergeCell ref="G4:G8"/>
    <mergeCell ref="H4:R4"/>
    <mergeCell ref="H5:H8"/>
    <mergeCell ref="I5:J6"/>
    <mergeCell ref="K5:L6"/>
    <mergeCell ref="M5:P5"/>
    <mergeCell ref="Q5:R6"/>
    <mergeCell ref="M6:N6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2"/>
  <sheetViews>
    <sheetView zoomScalePageLayoutView="0" workbookViewId="0" topLeftCell="A1">
      <selection activeCell="A1" sqref="A1:R1"/>
    </sheetView>
  </sheetViews>
  <sheetFormatPr defaultColWidth="9.140625" defaultRowHeight="15"/>
  <cols>
    <col min="1" max="1" width="8.57421875" style="0" customWidth="1"/>
    <col min="2" max="2" width="25.28125" style="0" customWidth="1"/>
    <col min="18" max="18" width="13.00390625" style="0" customWidth="1"/>
  </cols>
  <sheetData>
    <row r="1" spans="1:18" ht="15">
      <c r="A1" s="28" t="s">
        <v>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15">
      <c r="A2" s="30" t="s">
        <v>57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6.5" thickBo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1" t="s">
        <v>11</v>
      </c>
      <c r="R3" s="24"/>
    </row>
    <row r="4" spans="1:18" ht="15.75" thickBot="1">
      <c r="A4" s="32" t="s">
        <v>12</v>
      </c>
      <c r="B4" s="34" t="s">
        <v>13</v>
      </c>
      <c r="C4" s="32" t="s">
        <v>14</v>
      </c>
      <c r="D4" s="32" t="s">
        <v>15</v>
      </c>
      <c r="E4" s="32" t="s">
        <v>16</v>
      </c>
      <c r="F4" s="32" t="s">
        <v>17</v>
      </c>
      <c r="G4" s="32" t="s">
        <v>18</v>
      </c>
      <c r="H4" s="36" t="s">
        <v>19</v>
      </c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18" ht="16.5" thickBot="1">
      <c r="A5" s="32"/>
      <c r="B5" s="34"/>
      <c r="C5" s="32"/>
      <c r="D5" s="32"/>
      <c r="E5" s="32"/>
      <c r="F5" s="32"/>
      <c r="G5" s="32"/>
      <c r="H5" s="32" t="s">
        <v>20</v>
      </c>
      <c r="I5" s="37" t="s">
        <v>21</v>
      </c>
      <c r="J5" s="37"/>
      <c r="K5" s="37" t="s">
        <v>22</v>
      </c>
      <c r="L5" s="37"/>
      <c r="M5" s="37" t="s">
        <v>23</v>
      </c>
      <c r="N5" s="37"/>
      <c r="O5" s="37"/>
      <c r="P5" s="37"/>
      <c r="Q5" s="38" t="s">
        <v>24</v>
      </c>
      <c r="R5" s="39"/>
    </row>
    <row r="6" spans="1:18" ht="16.5" thickBot="1">
      <c r="A6" s="32"/>
      <c r="B6" s="34"/>
      <c r="C6" s="32"/>
      <c r="D6" s="32"/>
      <c r="E6" s="32"/>
      <c r="F6" s="32"/>
      <c r="G6" s="32"/>
      <c r="H6" s="32"/>
      <c r="I6" s="37"/>
      <c r="J6" s="37"/>
      <c r="K6" s="37"/>
      <c r="L6" s="37"/>
      <c r="M6" s="37" t="s">
        <v>25</v>
      </c>
      <c r="N6" s="37"/>
      <c r="O6" s="42" t="s">
        <v>26</v>
      </c>
      <c r="P6" s="43"/>
      <c r="Q6" s="40"/>
      <c r="R6" s="41"/>
    </row>
    <row r="7" spans="1:18" ht="15.75" thickBot="1">
      <c r="A7" s="32"/>
      <c r="B7" s="34"/>
      <c r="C7" s="32"/>
      <c r="D7" s="32"/>
      <c r="E7" s="32"/>
      <c r="F7" s="32"/>
      <c r="G7" s="32"/>
      <c r="H7" s="32"/>
      <c r="I7" s="32" t="s">
        <v>27</v>
      </c>
      <c r="J7" s="32" t="s">
        <v>0</v>
      </c>
      <c r="K7" s="44" t="s">
        <v>28</v>
      </c>
      <c r="L7" s="46" t="s">
        <v>1</v>
      </c>
      <c r="M7" s="32" t="s">
        <v>27</v>
      </c>
      <c r="N7" s="47" t="s">
        <v>2</v>
      </c>
      <c r="O7" s="32" t="s">
        <v>27</v>
      </c>
      <c r="P7" s="33" t="s">
        <v>3</v>
      </c>
      <c r="Q7" s="33" t="s">
        <v>27</v>
      </c>
      <c r="R7" s="33" t="s">
        <v>4</v>
      </c>
    </row>
    <row r="8" spans="1:18" ht="86.25" customHeight="1" thickBot="1">
      <c r="A8" s="33"/>
      <c r="B8" s="35"/>
      <c r="C8" s="32"/>
      <c r="D8" s="32"/>
      <c r="E8" s="32"/>
      <c r="F8" s="32"/>
      <c r="G8" s="32"/>
      <c r="H8" s="32"/>
      <c r="I8" s="32"/>
      <c r="J8" s="32"/>
      <c r="K8" s="32"/>
      <c r="L8" s="46"/>
      <c r="M8" s="32"/>
      <c r="N8" s="47"/>
      <c r="O8" s="32"/>
      <c r="P8" s="45"/>
      <c r="Q8" s="45"/>
      <c r="R8" s="45"/>
    </row>
    <row r="9" spans="1:24" ht="15">
      <c r="A9" s="2">
        <v>1</v>
      </c>
      <c r="B9" s="2" t="s">
        <v>29</v>
      </c>
      <c r="C9" s="12">
        <v>62</v>
      </c>
      <c r="D9" s="12">
        <v>79</v>
      </c>
      <c r="E9" s="13">
        <f aca="true" t="shared" si="0" ref="E9:E36">C9+D9</f>
        <v>141</v>
      </c>
      <c r="F9" s="12">
        <v>91</v>
      </c>
      <c r="G9" s="12">
        <f aca="true" t="shared" si="1" ref="G9:G36">E9-F9</f>
        <v>50</v>
      </c>
      <c r="H9" s="12">
        <v>91</v>
      </c>
      <c r="I9" s="12">
        <v>41</v>
      </c>
      <c r="J9" s="14">
        <f aca="true" t="shared" si="2" ref="J9:J36">I9/F9</f>
        <v>0.45054945054945056</v>
      </c>
      <c r="K9" s="12">
        <v>39</v>
      </c>
      <c r="L9" s="14">
        <f aca="true" t="shared" si="3" ref="L9:L36">K9/F9</f>
        <v>0.42857142857142855</v>
      </c>
      <c r="M9" s="12">
        <v>6</v>
      </c>
      <c r="N9" s="14">
        <f aca="true" t="shared" si="4" ref="N9:N36">M9/F9</f>
        <v>0.06593406593406594</v>
      </c>
      <c r="O9" s="12">
        <v>2</v>
      </c>
      <c r="P9" s="14">
        <f aca="true" t="shared" si="5" ref="P9:P36">O9/F9</f>
        <v>0.02197802197802198</v>
      </c>
      <c r="Q9" s="12">
        <v>3</v>
      </c>
      <c r="R9" s="14">
        <f aca="true" t="shared" si="6" ref="R9:R36">Q9/F9</f>
        <v>0.03296703296703297</v>
      </c>
      <c r="T9" s="4"/>
      <c r="U9" s="4"/>
      <c r="V9" s="4"/>
      <c r="W9" s="4"/>
      <c r="X9" s="4"/>
    </row>
    <row r="10" spans="1:24" ht="15">
      <c r="A10" s="5">
        <v>2</v>
      </c>
      <c r="B10" s="5" t="s">
        <v>30</v>
      </c>
      <c r="C10" s="3">
        <v>0</v>
      </c>
      <c r="D10" s="3">
        <v>0</v>
      </c>
      <c r="E10" s="13">
        <f t="shared" si="0"/>
        <v>0</v>
      </c>
      <c r="F10" s="12">
        <v>0</v>
      </c>
      <c r="G10" s="12">
        <f t="shared" si="1"/>
        <v>0</v>
      </c>
      <c r="H10" s="12">
        <v>0</v>
      </c>
      <c r="I10" s="3">
        <v>0</v>
      </c>
      <c r="J10" s="14">
        <v>0</v>
      </c>
      <c r="K10" s="3">
        <v>0</v>
      </c>
      <c r="L10" s="14">
        <v>0</v>
      </c>
      <c r="M10" s="3">
        <v>0</v>
      </c>
      <c r="N10" s="14">
        <v>0</v>
      </c>
      <c r="O10" s="3">
        <v>0</v>
      </c>
      <c r="P10" s="14">
        <v>0</v>
      </c>
      <c r="Q10" s="3">
        <v>0</v>
      </c>
      <c r="R10" s="14">
        <v>0</v>
      </c>
      <c r="T10" s="4"/>
      <c r="U10" s="4"/>
      <c r="V10" s="4"/>
      <c r="W10" s="4"/>
      <c r="X10" s="4"/>
    </row>
    <row r="11" spans="1:24" ht="15">
      <c r="A11" s="5">
        <v>4</v>
      </c>
      <c r="B11" s="5" t="s">
        <v>31</v>
      </c>
      <c r="C11" s="3">
        <v>49</v>
      </c>
      <c r="D11" s="3">
        <v>38</v>
      </c>
      <c r="E11" s="13">
        <f t="shared" si="0"/>
        <v>87</v>
      </c>
      <c r="F11" s="12">
        <v>56</v>
      </c>
      <c r="G11" s="12">
        <f t="shared" si="1"/>
        <v>31</v>
      </c>
      <c r="H11" s="12">
        <v>56</v>
      </c>
      <c r="I11" s="3">
        <v>28</v>
      </c>
      <c r="J11" s="14">
        <f t="shared" si="2"/>
        <v>0.5</v>
      </c>
      <c r="K11" s="3">
        <v>20</v>
      </c>
      <c r="L11" s="14">
        <f t="shared" si="3"/>
        <v>0.35714285714285715</v>
      </c>
      <c r="M11" s="3">
        <v>2</v>
      </c>
      <c r="N11" s="14">
        <f t="shared" si="4"/>
        <v>0.03571428571428571</v>
      </c>
      <c r="O11" s="3">
        <v>3</v>
      </c>
      <c r="P11" s="14">
        <f t="shared" si="5"/>
        <v>0.05357142857142857</v>
      </c>
      <c r="Q11" s="3">
        <v>3</v>
      </c>
      <c r="R11" s="14">
        <f t="shared" si="6"/>
        <v>0.05357142857142857</v>
      </c>
      <c r="T11" s="4"/>
      <c r="U11" s="4"/>
      <c r="V11" s="4"/>
      <c r="W11" s="4"/>
      <c r="X11" s="4"/>
    </row>
    <row r="12" spans="1:24" ht="15">
      <c r="A12" s="5">
        <v>5</v>
      </c>
      <c r="B12" s="5" t="s">
        <v>32</v>
      </c>
      <c r="C12" s="3">
        <v>0</v>
      </c>
      <c r="D12" s="3">
        <v>0</v>
      </c>
      <c r="E12" s="13">
        <f t="shared" si="0"/>
        <v>0</v>
      </c>
      <c r="F12" s="12">
        <v>0</v>
      </c>
      <c r="G12" s="12">
        <f t="shared" si="1"/>
        <v>0</v>
      </c>
      <c r="H12" s="12">
        <v>0</v>
      </c>
      <c r="I12" s="3">
        <v>0</v>
      </c>
      <c r="J12" s="14">
        <v>0</v>
      </c>
      <c r="K12" s="3">
        <v>0</v>
      </c>
      <c r="L12" s="14">
        <v>0</v>
      </c>
      <c r="M12" s="3">
        <v>0</v>
      </c>
      <c r="N12" s="14">
        <v>0</v>
      </c>
      <c r="O12" s="3">
        <v>0</v>
      </c>
      <c r="P12" s="14">
        <v>0</v>
      </c>
      <c r="Q12" s="3">
        <v>0</v>
      </c>
      <c r="R12" s="14">
        <v>0</v>
      </c>
      <c r="T12" s="4"/>
      <c r="U12" s="4"/>
      <c r="V12" s="4"/>
      <c r="W12" s="4"/>
      <c r="X12" s="4"/>
    </row>
    <row r="13" spans="1:24" ht="15">
      <c r="A13" s="5">
        <v>6</v>
      </c>
      <c r="B13" s="5" t="s">
        <v>33</v>
      </c>
      <c r="C13" s="3">
        <v>47</v>
      </c>
      <c r="D13" s="3">
        <v>53</v>
      </c>
      <c r="E13" s="13">
        <f t="shared" si="0"/>
        <v>100</v>
      </c>
      <c r="F13" s="12">
        <v>66</v>
      </c>
      <c r="G13" s="12">
        <f t="shared" si="1"/>
        <v>34</v>
      </c>
      <c r="H13" s="12">
        <v>66</v>
      </c>
      <c r="I13" s="3">
        <v>43</v>
      </c>
      <c r="J13" s="14">
        <f t="shared" si="2"/>
        <v>0.6515151515151515</v>
      </c>
      <c r="K13" s="3">
        <v>17</v>
      </c>
      <c r="L13" s="14">
        <f t="shared" si="3"/>
        <v>0.25757575757575757</v>
      </c>
      <c r="M13" s="3">
        <v>3</v>
      </c>
      <c r="N13" s="14">
        <f t="shared" si="4"/>
        <v>0.045454545454545456</v>
      </c>
      <c r="O13" s="3">
        <v>1</v>
      </c>
      <c r="P13" s="14">
        <f t="shared" si="5"/>
        <v>0.015151515151515152</v>
      </c>
      <c r="Q13" s="3">
        <v>2</v>
      </c>
      <c r="R13" s="14">
        <f t="shared" si="6"/>
        <v>0.030303030303030304</v>
      </c>
      <c r="T13" s="4"/>
      <c r="U13" s="4"/>
      <c r="V13" s="4"/>
      <c r="W13" s="4"/>
      <c r="X13" s="4"/>
    </row>
    <row r="14" spans="1:24" ht="15">
      <c r="A14" s="5">
        <v>7</v>
      </c>
      <c r="B14" s="5" t="s">
        <v>34</v>
      </c>
      <c r="C14" s="3">
        <v>0</v>
      </c>
      <c r="D14" s="3">
        <v>0</v>
      </c>
      <c r="E14" s="13">
        <f t="shared" si="0"/>
        <v>0</v>
      </c>
      <c r="F14" s="12">
        <v>0</v>
      </c>
      <c r="G14" s="12">
        <f t="shared" si="1"/>
        <v>0</v>
      </c>
      <c r="H14" s="12">
        <v>0</v>
      </c>
      <c r="I14" s="3">
        <v>0</v>
      </c>
      <c r="J14" s="14">
        <v>0</v>
      </c>
      <c r="K14" s="3">
        <v>0</v>
      </c>
      <c r="L14" s="14">
        <v>0</v>
      </c>
      <c r="M14" s="3">
        <v>0</v>
      </c>
      <c r="N14" s="14">
        <v>0</v>
      </c>
      <c r="O14" s="3">
        <v>0</v>
      </c>
      <c r="P14" s="14">
        <v>0</v>
      </c>
      <c r="Q14" s="3">
        <v>0</v>
      </c>
      <c r="R14" s="14">
        <v>0</v>
      </c>
      <c r="T14" s="4"/>
      <c r="U14" s="4"/>
      <c r="V14" s="4"/>
      <c r="W14" s="4"/>
      <c r="X14" s="4"/>
    </row>
    <row r="15" spans="1:24" ht="15">
      <c r="A15" s="5">
        <v>8</v>
      </c>
      <c r="B15" s="5" t="s">
        <v>35</v>
      </c>
      <c r="C15" s="3">
        <v>20</v>
      </c>
      <c r="D15" s="3">
        <v>30</v>
      </c>
      <c r="E15" s="13">
        <f t="shared" si="0"/>
        <v>50</v>
      </c>
      <c r="F15" s="12">
        <v>38</v>
      </c>
      <c r="G15" s="12">
        <f t="shared" si="1"/>
        <v>12</v>
      </c>
      <c r="H15" s="12">
        <v>38</v>
      </c>
      <c r="I15" s="3">
        <v>27</v>
      </c>
      <c r="J15" s="14">
        <f t="shared" si="2"/>
        <v>0.7105263157894737</v>
      </c>
      <c r="K15" s="3">
        <v>7</v>
      </c>
      <c r="L15" s="14">
        <f t="shared" si="3"/>
        <v>0.18421052631578946</v>
      </c>
      <c r="M15" s="3">
        <v>1</v>
      </c>
      <c r="N15" s="14">
        <f t="shared" si="4"/>
        <v>0.02631578947368421</v>
      </c>
      <c r="O15" s="3">
        <v>0</v>
      </c>
      <c r="P15" s="14">
        <f t="shared" si="5"/>
        <v>0</v>
      </c>
      <c r="Q15" s="3">
        <v>3</v>
      </c>
      <c r="R15" s="14">
        <f t="shared" si="6"/>
        <v>0.07894736842105263</v>
      </c>
      <c r="T15" s="4"/>
      <c r="U15" s="4"/>
      <c r="V15" s="4"/>
      <c r="W15" s="4"/>
      <c r="X15" s="4"/>
    </row>
    <row r="16" spans="1:24" ht="15">
      <c r="A16" s="5">
        <v>9</v>
      </c>
      <c r="B16" s="5" t="s">
        <v>36</v>
      </c>
      <c r="C16" s="3">
        <v>27</v>
      </c>
      <c r="D16" s="3">
        <v>31</v>
      </c>
      <c r="E16" s="13">
        <f t="shared" si="0"/>
        <v>58</v>
      </c>
      <c r="F16" s="12">
        <v>38</v>
      </c>
      <c r="G16" s="12">
        <f t="shared" si="1"/>
        <v>20</v>
      </c>
      <c r="H16" s="12">
        <v>38</v>
      </c>
      <c r="I16" s="3">
        <v>30</v>
      </c>
      <c r="J16" s="14">
        <f t="shared" si="2"/>
        <v>0.7894736842105263</v>
      </c>
      <c r="K16" s="3">
        <v>4</v>
      </c>
      <c r="L16" s="14">
        <f t="shared" si="3"/>
        <v>0.10526315789473684</v>
      </c>
      <c r="M16" s="3">
        <v>0</v>
      </c>
      <c r="N16" s="14">
        <f t="shared" si="4"/>
        <v>0</v>
      </c>
      <c r="O16" s="3">
        <v>0</v>
      </c>
      <c r="P16" s="14">
        <f t="shared" si="5"/>
        <v>0</v>
      </c>
      <c r="Q16" s="3">
        <v>4</v>
      </c>
      <c r="R16" s="14">
        <f t="shared" si="6"/>
        <v>0.10526315789473684</v>
      </c>
      <c r="T16" s="4"/>
      <c r="U16" s="4"/>
      <c r="V16" s="4"/>
      <c r="W16" s="4"/>
      <c r="X16" s="4"/>
    </row>
    <row r="17" spans="1:24" ht="15">
      <c r="A17" s="5">
        <v>10</v>
      </c>
      <c r="B17" s="5" t="s">
        <v>37</v>
      </c>
      <c r="C17" s="3">
        <v>0</v>
      </c>
      <c r="D17" s="3">
        <v>0</v>
      </c>
      <c r="E17" s="13">
        <f t="shared" si="0"/>
        <v>0</v>
      </c>
      <c r="F17" s="12">
        <v>0</v>
      </c>
      <c r="G17" s="12">
        <f t="shared" si="1"/>
        <v>0</v>
      </c>
      <c r="H17" s="12">
        <v>0</v>
      </c>
      <c r="I17" s="3">
        <v>0</v>
      </c>
      <c r="J17" s="14">
        <v>0</v>
      </c>
      <c r="K17" s="3">
        <v>0</v>
      </c>
      <c r="L17" s="14">
        <v>0</v>
      </c>
      <c r="M17" s="3">
        <v>0</v>
      </c>
      <c r="N17" s="14">
        <v>0</v>
      </c>
      <c r="O17" s="3">
        <v>0</v>
      </c>
      <c r="P17" s="14">
        <v>0</v>
      </c>
      <c r="Q17" s="3">
        <v>0</v>
      </c>
      <c r="R17" s="14">
        <v>0</v>
      </c>
      <c r="T17" s="4"/>
      <c r="U17" s="4"/>
      <c r="V17" s="4"/>
      <c r="W17" s="4"/>
      <c r="X17" s="4"/>
    </row>
    <row r="18" spans="1:24" ht="15">
      <c r="A18" s="5">
        <v>11</v>
      </c>
      <c r="B18" s="5" t="s">
        <v>38</v>
      </c>
      <c r="C18" s="3">
        <v>4</v>
      </c>
      <c r="D18" s="3">
        <v>4</v>
      </c>
      <c r="E18" s="13">
        <f t="shared" si="0"/>
        <v>8</v>
      </c>
      <c r="F18" s="12">
        <v>8</v>
      </c>
      <c r="G18" s="12">
        <f t="shared" si="1"/>
        <v>0</v>
      </c>
      <c r="H18" s="12">
        <v>8</v>
      </c>
      <c r="I18" s="3">
        <v>6</v>
      </c>
      <c r="J18" s="14">
        <f t="shared" si="2"/>
        <v>0.75</v>
      </c>
      <c r="K18" s="3">
        <v>2</v>
      </c>
      <c r="L18" s="14">
        <f t="shared" si="3"/>
        <v>0.25</v>
      </c>
      <c r="M18" s="3">
        <v>0</v>
      </c>
      <c r="N18" s="14">
        <f t="shared" si="4"/>
        <v>0</v>
      </c>
      <c r="O18" s="3">
        <v>0</v>
      </c>
      <c r="P18" s="14">
        <f t="shared" si="5"/>
        <v>0</v>
      </c>
      <c r="Q18" s="3">
        <v>0</v>
      </c>
      <c r="R18" s="14">
        <f t="shared" si="6"/>
        <v>0</v>
      </c>
      <c r="T18" s="4"/>
      <c r="U18" s="4"/>
      <c r="V18" s="4"/>
      <c r="W18" s="4"/>
      <c r="X18" s="4"/>
    </row>
    <row r="19" spans="1:24" ht="15">
      <c r="A19" s="5">
        <v>12</v>
      </c>
      <c r="B19" s="5" t="s">
        <v>39</v>
      </c>
      <c r="C19" s="3">
        <v>24</v>
      </c>
      <c r="D19" s="3">
        <v>60</v>
      </c>
      <c r="E19" s="13">
        <f t="shared" si="0"/>
        <v>84</v>
      </c>
      <c r="F19" s="12">
        <v>60</v>
      </c>
      <c r="G19" s="12">
        <f t="shared" si="1"/>
        <v>24</v>
      </c>
      <c r="H19" s="12">
        <v>60</v>
      </c>
      <c r="I19" s="3">
        <v>35</v>
      </c>
      <c r="J19" s="14">
        <f t="shared" si="2"/>
        <v>0.5833333333333334</v>
      </c>
      <c r="K19" s="3">
        <v>14</v>
      </c>
      <c r="L19" s="14">
        <f t="shared" si="3"/>
        <v>0.23333333333333334</v>
      </c>
      <c r="M19" s="3">
        <v>2</v>
      </c>
      <c r="N19" s="14">
        <f t="shared" si="4"/>
        <v>0.03333333333333333</v>
      </c>
      <c r="O19" s="3">
        <v>1</v>
      </c>
      <c r="P19" s="14">
        <f t="shared" si="5"/>
        <v>0.016666666666666666</v>
      </c>
      <c r="Q19" s="3">
        <v>8</v>
      </c>
      <c r="R19" s="14">
        <f t="shared" si="6"/>
        <v>0.13333333333333333</v>
      </c>
      <c r="T19" s="4"/>
      <c r="U19" s="4"/>
      <c r="V19" s="4"/>
      <c r="W19" s="4"/>
      <c r="X19" s="4"/>
    </row>
    <row r="20" spans="1:24" ht="15">
      <c r="A20" s="5">
        <v>13</v>
      </c>
      <c r="B20" s="5" t="s">
        <v>40</v>
      </c>
      <c r="C20" s="3">
        <v>22</v>
      </c>
      <c r="D20" s="3">
        <v>39</v>
      </c>
      <c r="E20" s="13">
        <f t="shared" si="0"/>
        <v>61</v>
      </c>
      <c r="F20" s="12">
        <v>42</v>
      </c>
      <c r="G20" s="12">
        <f t="shared" si="1"/>
        <v>19</v>
      </c>
      <c r="H20" s="12">
        <v>42</v>
      </c>
      <c r="I20" s="3">
        <v>23</v>
      </c>
      <c r="J20" s="14">
        <f t="shared" si="2"/>
        <v>0.5476190476190477</v>
      </c>
      <c r="K20" s="3">
        <v>8</v>
      </c>
      <c r="L20" s="14">
        <f t="shared" si="3"/>
        <v>0.19047619047619047</v>
      </c>
      <c r="M20" s="3">
        <v>4</v>
      </c>
      <c r="N20" s="14">
        <f t="shared" si="4"/>
        <v>0.09523809523809523</v>
      </c>
      <c r="O20" s="3">
        <v>0</v>
      </c>
      <c r="P20" s="14">
        <f t="shared" si="5"/>
        <v>0</v>
      </c>
      <c r="Q20" s="3">
        <v>7</v>
      </c>
      <c r="R20" s="14">
        <f t="shared" si="6"/>
        <v>0.16666666666666666</v>
      </c>
      <c r="T20" s="4"/>
      <c r="U20" s="4"/>
      <c r="V20" s="4"/>
      <c r="W20" s="4"/>
      <c r="X20" s="4"/>
    </row>
    <row r="21" spans="1:24" ht="15">
      <c r="A21" s="5">
        <v>14</v>
      </c>
      <c r="B21" s="5" t="s">
        <v>41</v>
      </c>
      <c r="C21" s="3">
        <v>19</v>
      </c>
      <c r="D21" s="3">
        <v>19</v>
      </c>
      <c r="E21" s="13">
        <f t="shared" si="0"/>
        <v>38</v>
      </c>
      <c r="F21" s="12">
        <v>24</v>
      </c>
      <c r="G21" s="12">
        <f t="shared" si="1"/>
        <v>14</v>
      </c>
      <c r="H21" s="12">
        <v>24</v>
      </c>
      <c r="I21" s="3">
        <v>13</v>
      </c>
      <c r="J21" s="14">
        <f t="shared" si="2"/>
        <v>0.5416666666666666</v>
      </c>
      <c r="K21" s="3">
        <v>5</v>
      </c>
      <c r="L21" s="14">
        <f t="shared" si="3"/>
        <v>0.20833333333333334</v>
      </c>
      <c r="M21" s="3">
        <v>2</v>
      </c>
      <c r="N21" s="14">
        <f t="shared" si="4"/>
        <v>0.08333333333333333</v>
      </c>
      <c r="O21" s="3">
        <v>1</v>
      </c>
      <c r="P21" s="14">
        <f t="shared" si="5"/>
        <v>0.041666666666666664</v>
      </c>
      <c r="Q21" s="3">
        <v>3</v>
      </c>
      <c r="R21" s="14">
        <f t="shared" si="6"/>
        <v>0.125</v>
      </c>
      <c r="T21" s="4"/>
      <c r="U21" s="4"/>
      <c r="V21" s="4"/>
      <c r="W21" s="4"/>
      <c r="X21" s="4"/>
    </row>
    <row r="22" spans="1:24" ht="15">
      <c r="A22" s="5">
        <v>17</v>
      </c>
      <c r="B22" s="5" t="s">
        <v>42</v>
      </c>
      <c r="C22" s="3">
        <v>22</v>
      </c>
      <c r="D22" s="3">
        <v>37</v>
      </c>
      <c r="E22" s="13">
        <f t="shared" si="0"/>
        <v>59</v>
      </c>
      <c r="F22" s="12">
        <v>42</v>
      </c>
      <c r="G22" s="12">
        <f t="shared" si="1"/>
        <v>17</v>
      </c>
      <c r="H22" s="12">
        <v>42</v>
      </c>
      <c r="I22" s="3">
        <v>32</v>
      </c>
      <c r="J22" s="14">
        <f t="shared" si="2"/>
        <v>0.7619047619047619</v>
      </c>
      <c r="K22" s="3">
        <v>6</v>
      </c>
      <c r="L22" s="14">
        <f t="shared" si="3"/>
        <v>0.14285714285714285</v>
      </c>
      <c r="M22" s="3">
        <v>1</v>
      </c>
      <c r="N22" s="14">
        <f t="shared" si="4"/>
        <v>0.023809523809523808</v>
      </c>
      <c r="O22" s="3">
        <v>0</v>
      </c>
      <c r="P22" s="14">
        <f t="shared" si="5"/>
        <v>0</v>
      </c>
      <c r="Q22" s="3">
        <v>3</v>
      </c>
      <c r="R22" s="14">
        <f t="shared" si="6"/>
        <v>0.07142857142857142</v>
      </c>
      <c r="T22" s="4"/>
      <c r="U22" s="4"/>
      <c r="V22" s="4"/>
      <c r="W22" s="4"/>
      <c r="X22" s="4"/>
    </row>
    <row r="23" spans="1:24" ht="15">
      <c r="A23" s="5">
        <v>18</v>
      </c>
      <c r="B23" s="5" t="s">
        <v>43</v>
      </c>
      <c r="C23" s="3">
        <v>28</v>
      </c>
      <c r="D23" s="3">
        <v>43</v>
      </c>
      <c r="E23" s="13">
        <f t="shared" si="0"/>
        <v>71</v>
      </c>
      <c r="F23" s="12">
        <v>43</v>
      </c>
      <c r="G23" s="12">
        <f t="shared" si="1"/>
        <v>28</v>
      </c>
      <c r="H23" s="12">
        <v>43</v>
      </c>
      <c r="I23" s="3">
        <v>23</v>
      </c>
      <c r="J23" s="14">
        <f t="shared" si="2"/>
        <v>0.5348837209302325</v>
      </c>
      <c r="K23" s="3">
        <v>16</v>
      </c>
      <c r="L23" s="14">
        <f t="shared" si="3"/>
        <v>0.37209302325581395</v>
      </c>
      <c r="M23" s="3">
        <v>2</v>
      </c>
      <c r="N23" s="14">
        <f t="shared" si="4"/>
        <v>0.046511627906976744</v>
      </c>
      <c r="O23" s="3">
        <v>0</v>
      </c>
      <c r="P23" s="14">
        <f t="shared" si="5"/>
        <v>0</v>
      </c>
      <c r="Q23" s="3">
        <v>2</v>
      </c>
      <c r="R23" s="14">
        <f t="shared" si="6"/>
        <v>0.046511627906976744</v>
      </c>
      <c r="T23" s="4"/>
      <c r="U23" s="4"/>
      <c r="V23" s="4"/>
      <c r="W23" s="4"/>
      <c r="X23" s="4"/>
    </row>
    <row r="24" spans="1:24" ht="15">
      <c r="A24" s="5">
        <v>19</v>
      </c>
      <c r="B24" s="5" t="s">
        <v>44</v>
      </c>
      <c r="C24" s="3">
        <v>0</v>
      </c>
      <c r="D24" s="3">
        <v>4</v>
      </c>
      <c r="E24" s="13">
        <f t="shared" si="0"/>
        <v>4</v>
      </c>
      <c r="F24" s="12">
        <v>2</v>
      </c>
      <c r="G24" s="12">
        <f t="shared" si="1"/>
        <v>2</v>
      </c>
      <c r="H24" s="12">
        <v>2</v>
      </c>
      <c r="I24" s="3">
        <v>2</v>
      </c>
      <c r="J24" s="14">
        <f t="shared" si="2"/>
        <v>1</v>
      </c>
      <c r="K24" s="3">
        <v>0</v>
      </c>
      <c r="L24" s="14">
        <f t="shared" si="3"/>
        <v>0</v>
      </c>
      <c r="M24" s="3">
        <v>0</v>
      </c>
      <c r="N24" s="14">
        <f t="shared" si="4"/>
        <v>0</v>
      </c>
      <c r="O24" s="3">
        <v>0</v>
      </c>
      <c r="P24" s="14">
        <f t="shared" si="5"/>
        <v>0</v>
      </c>
      <c r="Q24" s="3">
        <v>0</v>
      </c>
      <c r="R24" s="14">
        <f t="shared" si="6"/>
        <v>0</v>
      </c>
      <c r="T24" s="4"/>
      <c r="U24" s="4"/>
      <c r="V24" s="4"/>
      <c r="W24" s="4"/>
      <c r="X24" s="4"/>
    </row>
    <row r="25" spans="1:24" ht="15">
      <c r="A25" s="5">
        <v>20</v>
      </c>
      <c r="B25" s="5" t="s">
        <v>45</v>
      </c>
      <c r="C25" s="3">
        <v>8</v>
      </c>
      <c r="D25" s="3">
        <v>43</v>
      </c>
      <c r="E25" s="13">
        <f t="shared" si="0"/>
        <v>51</v>
      </c>
      <c r="F25" s="12">
        <v>44</v>
      </c>
      <c r="G25" s="12">
        <f t="shared" si="1"/>
        <v>7</v>
      </c>
      <c r="H25" s="12">
        <v>44</v>
      </c>
      <c r="I25" s="3">
        <v>21</v>
      </c>
      <c r="J25" s="14">
        <f t="shared" si="2"/>
        <v>0.4772727272727273</v>
      </c>
      <c r="K25" s="3">
        <v>6</v>
      </c>
      <c r="L25" s="14">
        <f t="shared" si="3"/>
        <v>0.13636363636363635</v>
      </c>
      <c r="M25" s="3">
        <v>3</v>
      </c>
      <c r="N25" s="14">
        <f t="shared" si="4"/>
        <v>0.06818181818181818</v>
      </c>
      <c r="O25" s="3">
        <v>1</v>
      </c>
      <c r="P25" s="14">
        <f t="shared" si="5"/>
        <v>0.022727272727272728</v>
      </c>
      <c r="Q25" s="3">
        <v>13</v>
      </c>
      <c r="R25" s="14">
        <f t="shared" si="6"/>
        <v>0.29545454545454547</v>
      </c>
      <c r="T25" s="4"/>
      <c r="U25" s="4"/>
      <c r="V25" s="4"/>
      <c r="W25" s="4"/>
      <c r="X25" s="4"/>
    </row>
    <row r="26" spans="1:24" ht="15">
      <c r="A26" s="5">
        <v>21</v>
      </c>
      <c r="B26" s="5" t="s">
        <v>46</v>
      </c>
      <c r="C26" s="3">
        <v>16</v>
      </c>
      <c r="D26" s="3">
        <v>40</v>
      </c>
      <c r="E26" s="13">
        <f t="shared" si="0"/>
        <v>56</v>
      </c>
      <c r="F26" s="12">
        <v>45</v>
      </c>
      <c r="G26" s="12">
        <f t="shared" si="1"/>
        <v>11</v>
      </c>
      <c r="H26" s="12">
        <v>45</v>
      </c>
      <c r="I26" s="3">
        <v>31</v>
      </c>
      <c r="J26" s="14">
        <f t="shared" si="2"/>
        <v>0.6888888888888889</v>
      </c>
      <c r="K26" s="3">
        <v>8</v>
      </c>
      <c r="L26" s="14">
        <f t="shared" si="3"/>
        <v>0.17777777777777778</v>
      </c>
      <c r="M26" s="3">
        <v>1</v>
      </c>
      <c r="N26" s="14">
        <f t="shared" si="4"/>
        <v>0.022222222222222223</v>
      </c>
      <c r="O26" s="3">
        <v>0</v>
      </c>
      <c r="P26" s="14">
        <f t="shared" si="5"/>
        <v>0</v>
      </c>
      <c r="Q26" s="3">
        <v>5</v>
      </c>
      <c r="R26" s="14">
        <f t="shared" si="6"/>
        <v>0.1111111111111111</v>
      </c>
      <c r="T26" s="4"/>
      <c r="U26" s="4"/>
      <c r="V26" s="4"/>
      <c r="W26" s="4"/>
      <c r="X26" s="4"/>
    </row>
    <row r="27" spans="1:24" ht="15">
      <c r="A27" s="5">
        <v>22</v>
      </c>
      <c r="B27" s="5" t="s">
        <v>47</v>
      </c>
      <c r="C27" s="3">
        <v>6</v>
      </c>
      <c r="D27" s="3">
        <v>3</v>
      </c>
      <c r="E27" s="13">
        <f t="shared" si="0"/>
        <v>9</v>
      </c>
      <c r="F27" s="12">
        <v>8</v>
      </c>
      <c r="G27" s="12">
        <f t="shared" si="1"/>
        <v>1</v>
      </c>
      <c r="H27" s="12">
        <v>8</v>
      </c>
      <c r="I27" s="3">
        <v>8</v>
      </c>
      <c r="J27" s="14">
        <f t="shared" si="2"/>
        <v>1</v>
      </c>
      <c r="K27" s="3">
        <v>0</v>
      </c>
      <c r="L27" s="14">
        <f t="shared" si="3"/>
        <v>0</v>
      </c>
      <c r="M27" s="3">
        <v>0</v>
      </c>
      <c r="N27" s="14">
        <f t="shared" si="4"/>
        <v>0</v>
      </c>
      <c r="O27" s="3">
        <v>0</v>
      </c>
      <c r="P27" s="14">
        <f t="shared" si="5"/>
        <v>0</v>
      </c>
      <c r="Q27" s="3">
        <v>0</v>
      </c>
      <c r="R27" s="14">
        <f t="shared" si="6"/>
        <v>0</v>
      </c>
      <c r="T27" s="4"/>
      <c r="U27" s="4"/>
      <c r="V27" s="4"/>
      <c r="W27" s="4"/>
      <c r="X27" s="4"/>
    </row>
    <row r="28" spans="1:24" ht="15">
      <c r="A28" s="5">
        <v>23</v>
      </c>
      <c r="B28" s="5" t="s">
        <v>48</v>
      </c>
      <c r="C28" s="3">
        <v>3</v>
      </c>
      <c r="D28" s="3">
        <v>10</v>
      </c>
      <c r="E28" s="13">
        <f t="shared" si="0"/>
        <v>13</v>
      </c>
      <c r="F28" s="12">
        <v>11</v>
      </c>
      <c r="G28" s="12">
        <f t="shared" si="1"/>
        <v>2</v>
      </c>
      <c r="H28" s="12">
        <v>11</v>
      </c>
      <c r="I28" s="3">
        <v>8</v>
      </c>
      <c r="J28" s="14">
        <f t="shared" si="2"/>
        <v>0.7272727272727273</v>
      </c>
      <c r="K28" s="3">
        <v>0</v>
      </c>
      <c r="L28" s="14">
        <f t="shared" si="3"/>
        <v>0</v>
      </c>
      <c r="M28" s="3">
        <v>1</v>
      </c>
      <c r="N28" s="14">
        <f t="shared" si="4"/>
        <v>0.09090909090909091</v>
      </c>
      <c r="O28" s="3">
        <v>0</v>
      </c>
      <c r="P28" s="14">
        <f t="shared" si="5"/>
        <v>0</v>
      </c>
      <c r="Q28" s="3">
        <v>2</v>
      </c>
      <c r="R28" s="14">
        <f t="shared" si="6"/>
        <v>0.18181818181818182</v>
      </c>
      <c r="T28" s="4"/>
      <c r="U28" s="4"/>
      <c r="V28" s="4"/>
      <c r="W28" s="4"/>
      <c r="X28" s="4"/>
    </row>
    <row r="29" spans="1:24" ht="15">
      <c r="A29" s="5">
        <v>26</v>
      </c>
      <c r="B29" s="5" t="s">
        <v>49</v>
      </c>
      <c r="C29" s="3">
        <v>7</v>
      </c>
      <c r="D29" s="3">
        <v>12</v>
      </c>
      <c r="E29" s="13">
        <f t="shared" si="0"/>
        <v>19</v>
      </c>
      <c r="F29" s="12">
        <v>10</v>
      </c>
      <c r="G29" s="12">
        <f t="shared" si="1"/>
        <v>9</v>
      </c>
      <c r="H29" s="12">
        <v>10</v>
      </c>
      <c r="I29" s="3">
        <v>5</v>
      </c>
      <c r="J29" s="14">
        <f t="shared" si="2"/>
        <v>0.5</v>
      </c>
      <c r="K29" s="3">
        <v>2</v>
      </c>
      <c r="L29" s="14">
        <f t="shared" si="3"/>
        <v>0.2</v>
      </c>
      <c r="M29" s="3">
        <v>2</v>
      </c>
      <c r="N29" s="14">
        <f t="shared" si="4"/>
        <v>0.2</v>
      </c>
      <c r="O29" s="3">
        <v>1</v>
      </c>
      <c r="P29" s="14">
        <f t="shared" si="5"/>
        <v>0.1</v>
      </c>
      <c r="Q29" s="3">
        <v>0</v>
      </c>
      <c r="R29" s="14">
        <f t="shared" si="6"/>
        <v>0</v>
      </c>
      <c r="T29" s="4"/>
      <c r="U29" s="4"/>
      <c r="V29" s="4"/>
      <c r="W29" s="4"/>
      <c r="X29" s="4"/>
    </row>
    <row r="30" spans="1:24" ht="15">
      <c r="A30" s="5">
        <v>27</v>
      </c>
      <c r="B30" s="5" t="s">
        <v>50</v>
      </c>
      <c r="C30" s="3">
        <v>12</v>
      </c>
      <c r="D30" s="3">
        <v>19</v>
      </c>
      <c r="E30" s="13">
        <f t="shared" si="0"/>
        <v>31</v>
      </c>
      <c r="F30" s="12">
        <v>18</v>
      </c>
      <c r="G30" s="12">
        <f t="shared" si="1"/>
        <v>13</v>
      </c>
      <c r="H30" s="12">
        <v>18</v>
      </c>
      <c r="I30" s="3">
        <v>3</v>
      </c>
      <c r="J30" s="14">
        <f t="shared" si="2"/>
        <v>0.16666666666666666</v>
      </c>
      <c r="K30" s="3">
        <v>2</v>
      </c>
      <c r="L30" s="14">
        <f t="shared" si="3"/>
        <v>0.1111111111111111</v>
      </c>
      <c r="M30" s="3">
        <v>9</v>
      </c>
      <c r="N30" s="14">
        <f t="shared" si="4"/>
        <v>0.5</v>
      </c>
      <c r="O30" s="3">
        <v>0</v>
      </c>
      <c r="P30" s="14">
        <f t="shared" si="5"/>
        <v>0</v>
      </c>
      <c r="Q30" s="3">
        <v>4</v>
      </c>
      <c r="R30" s="14">
        <f t="shared" si="6"/>
        <v>0.2222222222222222</v>
      </c>
      <c r="T30" s="4"/>
      <c r="U30" s="4"/>
      <c r="V30" s="4"/>
      <c r="W30" s="4"/>
      <c r="X30" s="4"/>
    </row>
    <row r="31" spans="1:24" ht="15">
      <c r="A31" s="5">
        <v>28</v>
      </c>
      <c r="B31" s="5" t="s">
        <v>51</v>
      </c>
      <c r="C31" s="3">
        <v>27</v>
      </c>
      <c r="D31" s="3">
        <v>79</v>
      </c>
      <c r="E31" s="13">
        <f t="shared" si="0"/>
        <v>106</v>
      </c>
      <c r="F31" s="12">
        <v>78</v>
      </c>
      <c r="G31" s="12">
        <f t="shared" si="1"/>
        <v>28</v>
      </c>
      <c r="H31" s="12">
        <v>78</v>
      </c>
      <c r="I31" s="3">
        <v>41</v>
      </c>
      <c r="J31" s="14">
        <f t="shared" si="2"/>
        <v>0.5256410256410257</v>
      </c>
      <c r="K31" s="3">
        <v>20</v>
      </c>
      <c r="L31" s="14">
        <f t="shared" si="3"/>
        <v>0.2564102564102564</v>
      </c>
      <c r="M31" s="3">
        <v>5</v>
      </c>
      <c r="N31" s="14">
        <f t="shared" si="4"/>
        <v>0.0641025641025641</v>
      </c>
      <c r="O31" s="3">
        <v>0</v>
      </c>
      <c r="P31" s="14">
        <f t="shared" si="5"/>
        <v>0</v>
      </c>
      <c r="Q31" s="3">
        <v>12</v>
      </c>
      <c r="R31" s="14">
        <f t="shared" si="6"/>
        <v>0.15384615384615385</v>
      </c>
      <c r="T31" s="4"/>
      <c r="U31" s="4"/>
      <c r="V31" s="4"/>
      <c r="W31" s="4"/>
      <c r="X31" s="4"/>
    </row>
    <row r="32" spans="1:24" ht="15">
      <c r="A32" s="5">
        <v>29</v>
      </c>
      <c r="B32" s="5" t="s">
        <v>52</v>
      </c>
      <c r="C32" s="3">
        <v>0</v>
      </c>
      <c r="D32" s="3">
        <v>0</v>
      </c>
      <c r="E32" s="13">
        <f t="shared" si="0"/>
        <v>0</v>
      </c>
      <c r="F32" s="12">
        <v>0</v>
      </c>
      <c r="G32" s="12">
        <f t="shared" si="1"/>
        <v>0</v>
      </c>
      <c r="H32" s="12">
        <v>0</v>
      </c>
      <c r="I32" s="3">
        <v>0</v>
      </c>
      <c r="J32" s="14">
        <v>0</v>
      </c>
      <c r="K32" s="3">
        <v>0</v>
      </c>
      <c r="L32" s="14">
        <v>0</v>
      </c>
      <c r="M32" s="3">
        <v>0</v>
      </c>
      <c r="N32" s="14">
        <v>0</v>
      </c>
      <c r="O32" s="3">
        <v>0</v>
      </c>
      <c r="P32" s="14">
        <v>0</v>
      </c>
      <c r="Q32" s="3">
        <v>0</v>
      </c>
      <c r="R32" s="14">
        <v>0</v>
      </c>
      <c r="T32" s="4"/>
      <c r="U32" s="4"/>
      <c r="V32" s="4"/>
      <c r="W32" s="4"/>
      <c r="X32" s="4"/>
    </row>
    <row r="33" spans="1:24" ht="15">
      <c r="A33" s="5">
        <v>30</v>
      </c>
      <c r="B33" s="5" t="s">
        <v>53</v>
      </c>
      <c r="C33" s="3">
        <v>36</v>
      </c>
      <c r="D33" s="3">
        <v>67</v>
      </c>
      <c r="E33" s="13">
        <f t="shared" si="0"/>
        <v>103</v>
      </c>
      <c r="F33" s="12">
        <v>82</v>
      </c>
      <c r="G33" s="12">
        <f t="shared" si="1"/>
        <v>21</v>
      </c>
      <c r="H33" s="12">
        <v>82</v>
      </c>
      <c r="I33" s="3">
        <v>42</v>
      </c>
      <c r="J33" s="14">
        <f t="shared" si="2"/>
        <v>0.5121951219512195</v>
      </c>
      <c r="K33" s="3">
        <v>26</v>
      </c>
      <c r="L33" s="14">
        <f t="shared" si="3"/>
        <v>0.3170731707317073</v>
      </c>
      <c r="M33" s="3">
        <v>7</v>
      </c>
      <c r="N33" s="14">
        <f t="shared" si="4"/>
        <v>0.08536585365853659</v>
      </c>
      <c r="O33" s="3">
        <v>0</v>
      </c>
      <c r="P33" s="14">
        <f t="shared" si="5"/>
        <v>0</v>
      </c>
      <c r="Q33" s="3">
        <v>7</v>
      </c>
      <c r="R33" s="14">
        <f t="shared" si="6"/>
        <v>0.08536585365853659</v>
      </c>
      <c r="T33" s="4"/>
      <c r="U33" s="4"/>
      <c r="V33" s="4"/>
      <c r="W33" s="4"/>
      <c r="X33" s="4"/>
    </row>
    <row r="34" spans="1:24" ht="15">
      <c r="A34" s="5">
        <v>31</v>
      </c>
      <c r="B34" s="5" t="s">
        <v>54</v>
      </c>
      <c r="C34" s="3">
        <v>19</v>
      </c>
      <c r="D34" s="3">
        <v>29</v>
      </c>
      <c r="E34" s="13">
        <f t="shared" si="0"/>
        <v>48</v>
      </c>
      <c r="F34" s="12">
        <v>35</v>
      </c>
      <c r="G34" s="12">
        <f t="shared" si="1"/>
        <v>13</v>
      </c>
      <c r="H34" s="12">
        <v>35</v>
      </c>
      <c r="I34" s="3">
        <v>24</v>
      </c>
      <c r="J34" s="14">
        <f t="shared" si="2"/>
        <v>0.6857142857142857</v>
      </c>
      <c r="K34" s="3">
        <v>5</v>
      </c>
      <c r="L34" s="14">
        <f t="shared" si="3"/>
        <v>0.14285714285714285</v>
      </c>
      <c r="M34" s="3">
        <v>2</v>
      </c>
      <c r="N34" s="14">
        <f t="shared" si="4"/>
        <v>0.05714285714285714</v>
      </c>
      <c r="O34" s="3">
        <v>0</v>
      </c>
      <c r="P34" s="14">
        <f t="shared" si="5"/>
        <v>0</v>
      </c>
      <c r="Q34" s="3">
        <v>4</v>
      </c>
      <c r="R34" s="14">
        <f t="shared" si="6"/>
        <v>0.11428571428571428</v>
      </c>
      <c r="T34" s="4"/>
      <c r="U34" s="4"/>
      <c r="V34" s="4"/>
      <c r="W34" s="4"/>
      <c r="X34" s="4"/>
    </row>
    <row r="35" spans="1:24" ht="15.75" thickBot="1">
      <c r="A35" s="6">
        <v>32</v>
      </c>
      <c r="B35" s="6" t="s">
        <v>55</v>
      </c>
      <c r="C35" s="7">
        <v>34</v>
      </c>
      <c r="D35" s="7">
        <v>30</v>
      </c>
      <c r="E35" s="19">
        <f t="shared" si="0"/>
        <v>64</v>
      </c>
      <c r="F35" s="20">
        <v>32</v>
      </c>
      <c r="G35" s="20">
        <f t="shared" si="1"/>
        <v>32</v>
      </c>
      <c r="H35" s="20">
        <v>32</v>
      </c>
      <c r="I35" s="7">
        <v>12</v>
      </c>
      <c r="J35" s="21">
        <f t="shared" si="2"/>
        <v>0.375</v>
      </c>
      <c r="K35" s="7">
        <v>12</v>
      </c>
      <c r="L35" s="21">
        <f t="shared" si="3"/>
        <v>0.375</v>
      </c>
      <c r="M35" s="7">
        <v>3</v>
      </c>
      <c r="N35" s="21">
        <f t="shared" si="4"/>
        <v>0.09375</v>
      </c>
      <c r="O35" s="7">
        <v>1</v>
      </c>
      <c r="P35" s="21">
        <f t="shared" si="5"/>
        <v>0.03125</v>
      </c>
      <c r="Q35" s="7">
        <v>4</v>
      </c>
      <c r="R35" s="21">
        <f t="shared" si="6"/>
        <v>0.125</v>
      </c>
      <c r="T35" s="4"/>
      <c r="U35" s="4"/>
      <c r="V35" s="4"/>
      <c r="W35" s="4"/>
      <c r="X35" s="4"/>
    </row>
    <row r="36" spans="1:24" ht="22.5" customHeight="1" thickBot="1">
      <c r="A36" s="8"/>
      <c r="B36" s="9" t="s">
        <v>56</v>
      </c>
      <c r="C36" s="9">
        <v>492</v>
      </c>
      <c r="D36" s="17">
        <f>SUM(D9:D35)</f>
        <v>769</v>
      </c>
      <c r="E36" s="23">
        <f t="shared" si="0"/>
        <v>1261</v>
      </c>
      <c r="F36" s="17">
        <f>SUM(F9:F35)</f>
        <v>873</v>
      </c>
      <c r="G36" s="17">
        <f t="shared" si="1"/>
        <v>388</v>
      </c>
      <c r="H36" s="17">
        <f>SUM(H9:H35)</f>
        <v>873</v>
      </c>
      <c r="I36" s="17">
        <f>SUM(I9:I35)</f>
        <v>498</v>
      </c>
      <c r="J36" s="18">
        <f t="shared" si="2"/>
        <v>0.570446735395189</v>
      </c>
      <c r="K36" s="17">
        <f>SUM(K9:K35)</f>
        <v>219</v>
      </c>
      <c r="L36" s="18">
        <f t="shared" si="3"/>
        <v>0.2508591065292096</v>
      </c>
      <c r="M36" s="17">
        <f>SUM(M9:M35)</f>
        <v>56</v>
      </c>
      <c r="N36" s="18">
        <f t="shared" si="4"/>
        <v>0.06414662084765177</v>
      </c>
      <c r="O36" s="17">
        <f>SUM(O9:O35)</f>
        <v>11</v>
      </c>
      <c r="P36" s="18">
        <f t="shared" si="5"/>
        <v>0.012600229095074456</v>
      </c>
      <c r="Q36" s="17">
        <f>SUM(Q9:Q35)</f>
        <v>89</v>
      </c>
      <c r="R36" s="22">
        <f t="shared" si="6"/>
        <v>0.10194730813287514</v>
      </c>
      <c r="T36" s="4"/>
      <c r="U36" s="4"/>
      <c r="V36" s="4"/>
      <c r="W36" s="4"/>
      <c r="X36" s="4"/>
    </row>
    <row r="37" spans="7:11" ht="15">
      <c r="G37" s="10"/>
      <c r="K37" s="10"/>
    </row>
    <row r="38" ht="15">
      <c r="M38" t="s">
        <v>8</v>
      </c>
    </row>
    <row r="39" ht="15">
      <c r="M39" t="s">
        <v>6</v>
      </c>
    </row>
    <row r="40" ht="15">
      <c r="E40" s="15"/>
    </row>
    <row r="42" ht="15">
      <c r="H42" s="11"/>
    </row>
  </sheetData>
  <sheetProtection/>
  <mergeCells count="27">
    <mergeCell ref="A1:R1"/>
    <mergeCell ref="A2:R2"/>
    <mergeCell ref="A4:A8"/>
    <mergeCell ref="B4:B8"/>
    <mergeCell ref="C4:C8"/>
    <mergeCell ref="D4:D8"/>
    <mergeCell ref="E4:E8"/>
    <mergeCell ref="F4:F8"/>
    <mergeCell ref="G4:G8"/>
    <mergeCell ref="H4:R4"/>
    <mergeCell ref="H5:H8"/>
    <mergeCell ref="I5:J6"/>
    <mergeCell ref="K5:L6"/>
    <mergeCell ref="M5:P5"/>
    <mergeCell ref="Q5:R6"/>
    <mergeCell ref="M6:N6"/>
    <mergeCell ref="O6:P6"/>
    <mergeCell ref="I7:I8"/>
    <mergeCell ref="J7:J8"/>
    <mergeCell ref="K7:K8"/>
    <mergeCell ref="R7:R8"/>
    <mergeCell ref="L7:L8"/>
    <mergeCell ref="M7:M8"/>
    <mergeCell ref="N7:N8"/>
    <mergeCell ref="O7:O8"/>
    <mergeCell ref="P7:P8"/>
    <mergeCell ref="Q7:Q8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2"/>
  <sheetViews>
    <sheetView tabSelected="1" zoomScalePageLayoutView="0" workbookViewId="0" topLeftCell="A1">
      <selection activeCell="A1" sqref="A1:R1"/>
    </sheetView>
  </sheetViews>
  <sheetFormatPr defaultColWidth="9.140625" defaultRowHeight="15"/>
  <cols>
    <col min="1" max="1" width="8.57421875" style="0" customWidth="1"/>
    <col min="2" max="2" width="25.28125" style="0" customWidth="1"/>
    <col min="18" max="18" width="13.00390625" style="0" customWidth="1"/>
  </cols>
  <sheetData>
    <row r="1" spans="1:18" ht="15">
      <c r="A1" s="28" t="s">
        <v>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15">
      <c r="A2" s="30" t="s">
        <v>10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6.5" thickBo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1" t="s">
        <v>11</v>
      </c>
      <c r="R3" s="24"/>
    </row>
    <row r="4" spans="1:18" ht="15.75" thickBot="1">
      <c r="A4" s="32" t="s">
        <v>12</v>
      </c>
      <c r="B4" s="34" t="s">
        <v>13</v>
      </c>
      <c r="C4" s="32" t="s">
        <v>14</v>
      </c>
      <c r="D4" s="32" t="s">
        <v>15</v>
      </c>
      <c r="E4" s="32" t="s">
        <v>16</v>
      </c>
      <c r="F4" s="32" t="s">
        <v>17</v>
      </c>
      <c r="G4" s="32" t="s">
        <v>18</v>
      </c>
      <c r="H4" s="36" t="s">
        <v>19</v>
      </c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18" ht="16.5" thickBot="1">
      <c r="A5" s="32"/>
      <c r="B5" s="34"/>
      <c r="C5" s="32"/>
      <c r="D5" s="32"/>
      <c r="E5" s="32"/>
      <c r="F5" s="32"/>
      <c r="G5" s="32"/>
      <c r="H5" s="32" t="s">
        <v>20</v>
      </c>
      <c r="I5" s="37" t="s">
        <v>21</v>
      </c>
      <c r="J5" s="37"/>
      <c r="K5" s="37" t="s">
        <v>22</v>
      </c>
      <c r="L5" s="37"/>
      <c r="M5" s="37" t="s">
        <v>23</v>
      </c>
      <c r="N5" s="37"/>
      <c r="O5" s="37"/>
      <c r="P5" s="37"/>
      <c r="Q5" s="38" t="s">
        <v>24</v>
      </c>
      <c r="R5" s="39"/>
    </row>
    <row r="6" spans="1:18" ht="16.5" thickBot="1">
      <c r="A6" s="32"/>
      <c r="B6" s="34"/>
      <c r="C6" s="32"/>
      <c r="D6" s="32"/>
      <c r="E6" s="32"/>
      <c r="F6" s="32"/>
      <c r="G6" s="32"/>
      <c r="H6" s="32"/>
      <c r="I6" s="37"/>
      <c r="J6" s="37"/>
      <c r="K6" s="37"/>
      <c r="L6" s="37"/>
      <c r="M6" s="37" t="s">
        <v>25</v>
      </c>
      <c r="N6" s="37"/>
      <c r="O6" s="42" t="s">
        <v>26</v>
      </c>
      <c r="P6" s="43"/>
      <c r="Q6" s="40"/>
      <c r="R6" s="41"/>
    </row>
    <row r="7" spans="1:18" ht="15.75" thickBot="1">
      <c r="A7" s="32"/>
      <c r="B7" s="34"/>
      <c r="C7" s="32"/>
      <c r="D7" s="32"/>
      <c r="E7" s="32"/>
      <c r="F7" s="32"/>
      <c r="G7" s="32"/>
      <c r="H7" s="32"/>
      <c r="I7" s="32" t="s">
        <v>27</v>
      </c>
      <c r="J7" s="32" t="s">
        <v>0</v>
      </c>
      <c r="K7" s="44" t="s">
        <v>28</v>
      </c>
      <c r="L7" s="46" t="s">
        <v>1</v>
      </c>
      <c r="M7" s="32" t="s">
        <v>27</v>
      </c>
      <c r="N7" s="47" t="s">
        <v>2</v>
      </c>
      <c r="O7" s="32" t="s">
        <v>27</v>
      </c>
      <c r="P7" s="33" t="s">
        <v>3</v>
      </c>
      <c r="Q7" s="33" t="s">
        <v>27</v>
      </c>
      <c r="R7" s="33" t="s">
        <v>4</v>
      </c>
    </row>
    <row r="8" spans="1:18" ht="86.25" customHeight="1" thickBot="1">
      <c r="A8" s="33"/>
      <c r="B8" s="35"/>
      <c r="C8" s="32"/>
      <c r="D8" s="32"/>
      <c r="E8" s="32"/>
      <c r="F8" s="32"/>
      <c r="G8" s="32"/>
      <c r="H8" s="32"/>
      <c r="I8" s="32"/>
      <c r="J8" s="32"/>
      <c r="K8" s="32"/>
      <c r="L8" s="46"/>
      <c r="M8" s="32"/>
      <c r="N8" s="47"/>
      <c r="O8" s="32"/>
      <c r="P8" s="45"/>
      <c r="Q8" s="45"/>
      <c r="R8" s="45"/>
    </row>
    <row r="9" spans="1:24" ht="15">
      <c r="A9" s="2">
        <v>1</v>
      </c>
      <c r="B9" s="2" t="s">
        <v>29</v>
      </c>
      <c r="C9" s="12">
        <v>44</v>
      </c>
      <c r="D9" s="12">
        <f>'Prvi 6 mes. 2018'!D9+'Drugi 6 mes. 2018 (2)'!D9</f>
        <v>168</v>
      </c>
      <c r="E9" s="13">
        <f>C9+D9</f>
        <v>212</v>
      </c>
      <c r="F9" s="12">
        <f>'Prvi 6 mes. 2018'!F9+'Drugi 6 mes. 2018 (2)'!F9</f>
        <v>162</v>
      </c>
      <c r="G9" s="12">
        <f aca="true" t="shared" si="0" ref="G9:G36">E9-F9</f>
        <v>50</v>
      </c>
      <c r="H9" s="12">
        <f>'Prvi 6 mes. 2018'!H9+'Drugi 6 mes. 2018 (2)'!H9</f>
        <v>162</v>
      </c>
      <c r="I9" s="12">
        <f>'Prvi 6 mes. 2018'!I9+'Drugi 6 mes. 2018 (2)'!I9</f>
        <v>75</v>
      </c>
      <c r="J9" s="14">
        <f>I9/F9</f>
        <v>0.46296296296296297</v>
      </c>
      <c r="K9" s="12">
        <f>'Prvi 6 mes. 2018'!K9+'Drugi 6 mes. 2018 (2)'!K9</f>
        <v>67</v>
      </c>
      <c r="L9" s="14">
        <f>K9/F9</f>
        <v>0.41358024691358025</v>
      </c>
      <c r="M9" s="12">
        <f>'Prvi 6 mes. 2018'!M9+'Drugi 6 mes. 2018 (2)'!M9</f>
        <v>11</v>
      </c>
      <c r="N9" s="14">
        <f>M9/F9</f>
        <v>0.06790123456790123</v>
      </c>
      <c r="O9" s="12">
        <f>'Prvi 6 mes. 2018'!O9+'Drugi 6 mes. 2018 (2)'!O9</f>
        <v>2</v>
      </c>
      <c r="P9" s="14">
        <f>O9/F9</f>
        <v>0.012345679012345678</v>
      </c>
      <c r="Q9" s="12">
        <f>'Prvi 6 mes. 2018'!Q9+'Drugi 6 mes. 2018 (2)'!Q9</f>
        <v>7</v>
      </c>
      <c r="R9" s="14">
        <f>Q9/F9</f>
        <v>0.043209876543209874</v>
      </c>
      <c r="T9" s="4"/>
      <c r="U9" s="4"/>
      <c r="V9" s="4"/>
      <c r="W9" s="4"/>
      <c r="X9" s="4"/>
    </row>
    <row r="10" spans="1:24" ht="15">
      <c r="A10" s="5">
        <v>2</v>
      </c>
      <c r="B10" s="5" t="s">
        <v>30</v>
      </c>
      <c r="C10" s="3">
        <v>21</v>
      </c>
      <c r="D10" s="12">
        <f>'Prvi 6 mes. 2018'!D10+'Drugi 6 mes. 2018 (2)'!D10</f>
        <v>0</v>
      </c>
      <c r="E10" s="13">
        <f aca="true" t="shared" si="1" ref="E10:E36">C10+D10</f>
        <v>21</v>
      </c>
      <c r="F10" s="12">
        <f>'Prvi 6 mes. 2018'!F10+'Drugi 6 mes. 2018 (2)'!F10</f>
        <v>21</v>
      </c>
      <c r="G10" s="12">
        <f t="shared" si="0"/>
        <v>0</v>
      </c>
      <c r="H10" s="12">
        <f>'Prvi 6 mes. 2018'!H10+'Drugi 6 mes. 2018 (2)'!H10</f>
        <v>21</v>
      </c>
      <c r="I10" s="12">
        <f>'Prvi 6 mes. 2018'!I10+'Drugi 6 mes. 2018 (2)'!I10</f>
        <v>11</v>
      </c>
      <c r="J10" s="14">
        <f aca="true" t="shared" si="2" ref="J10:J36">I10/F10</f>
        <v>0.5238095238095238</v>
      </c>
      <c r="K10" s="12">
        <f>'Prvi 6 mes. 2018'!K10+'Drugi 6 mes. 2018 (2)'!K10</f>
        <v>0</v>
      </c>
      <c r="L10" s="14">
        <f aca="true" t="shared" si="3" ref="L10:L36">K10/F10</f>
        <v>0</v>
      </c>
      <c r="M10" s="12">
        <f>'Prvi 6 mes. 2018'!M10+'Drugi 6 mes. 2018 (2)'!M10</f>
        <v>5</v>
      </c>
      <c r="N10" s="14">
        <f aca="true" t="shared" si="4" ref="N10:N36">M10/F10</f>
        <v>0.23809523809523808</v>
      </c>
      <c r="O10" s="12">
        <f>'Prvi 6 mes. 2018'!O10+'Drugi 6 mes. 2018 (2)'!O10</f>
        <v>0</v>
      </c>
      <c r="P10" s="14">
        <f aca="true" t="shared" si="5" ref="P10:P36">O10/F10</f>
        <v>0</v>
      </c>
      <c r="Q10" s="12">
        <f>'Prvi 6 mes. 2018'!Q10+'Drugi 6 mes. 2018 (2)'!Q10</f>
        <v>5</v>
      </c>
      <c r="R10" s="14">
        <f aca="true" t="shared" si="6" ref="R10:R36">Q10/F10</f>
        <v>0.23809523809523808</v>
      </c>
      <c r="T10" s="4"/>
      <c r="U10" s="4"/>
      <c r="V10" s="4"/>
      <c r="W10" s="4"/>
      <c r="X10" s="4"/>
    </row>
    <row r="11" spans="1:24" ht="15">
      <c r="A11" s="5">
        <v>4</v>
      </c>
      <c r="B11" s="5" t="s">
        <v>31</v>
      </c>
      <c r="C11" s="3">
        <v>36</v>
      </c>
      <c r="D11" s="12">
        <f>'Prvi 6 mes. 2018'!D11+'Drugi 6 mes. 2018 (2)'!D11</f>
        <v>85</v>
      </c>
      <c r="E11" s="13">
        <f t="shared" si="1"/>
        <v>121</v>
      </c>
      <c r="F11" s="12">
        <f>'Prvi 6 mes. 2018'!F11+'Drugi 6 mes. 2018 (2)'!F11</f>
        <v>90</v>
      </c>
      <c r="G11" s="12">
        <f t="shared" si="0"/>
        <v>31</v>
      </c>
      <c r="H11" s="12">
        <f>'Prvi 6 mes. 2018'!H11+'Drugi 6 mes. 2018 (2)'!H11</f>
        <v>90</v>
      </c>
      <c r="I11" s="12">
        <f>'Prvi 6 mes. 2018'!I11+'Drugi 6 mes. 2018 (2)'!I11</f>
        <v>49</v>
      </c>
      <c r="J11" s="14">
        <f t="shared" si="2"/>
        <v>0.5444444444444444</v>
      </c>
      <c r="K11" s="12">
        <f>'Prvi 6 mes. 2018'!K11+'Drugi 6 mes. 2018 (2)'!K11</f>
        <v>29</v>
      </c>
      <c r="L11" s="14">
        <f t="shared" si="3"/>
        <v>0.32222222222222224</v>
      </c>
      <c r="M11" s="12">
        <f>'Prvi 6 mes. 2018'!M11+'Drugi 6 mes. 2018 (2)'!M11</f>
        <v>2</v>
      </c>
      <c r="N11" s="14">
        <f t="shared" si="4"/>
        <v>0.022222222222222223</v>
      </c>
      <c r="O11" s="12">
        <f>'Prvi 6 mes. 2018'!O11+'Drugi 6 mes. 2018 (2)'!O11</f>
        <v>3</v>
      </c>
      <c r="P11" s="14">
        <f t="shared" si="5"/>
        <v>0.03333333333333333</v>
      </c>
      <c r="Q11" s="12">
        <f>'Prvi 6 mes. 2018'!Q11+'Drugi 6 mes. 2018 (2)'!Q11</f>
        <v>7</v>
      </c>
      <c r="R11" s="14">
        <f t="shared" si="6"/>
        <v>0.07777777777777778</v>
      </c>
      <c r="T11" s="4"/>
      <c r="U11" s="4"/>
      <c r="V11" s="4"/>
      <c r="W11" s="4"/>
      <c r="X11" s="4"/>
    </row>
    <row r="12" spans="1:24" ht="15">
      <c r="A12" s="5">
        <v>5</v>
      </c>
      <c r="B12" s="5" t="s">
        <v>32</v>
      </c>
      <c r="C12" s="3">
        <v>0</v>
      </c>
      <c r="D12" s="12">
        <f>'Prvi 6 mes. 2018'!D12+'Drugi 6 mes. 2018 (2)'!D12</f>
        <v>0</v>
      </c>
      <c r="E12" s="13">
        <f t="shared" si="1"/>
        <v>0</v>
      </c>
      <c r="F12" s="12">
        <f>'Prvi 6 mes. 2018'!F12+'Drugi 6 mes. 2018 (2)'!F12</f>
        <v>0</v>
      </c>
      <c r="G12" s="12">
        <f t="shared" si="0"/>
        <v>0</v>
      </c>
      <c r="H12" s="12">
        <f>'Prvi 6 mes. 2018'!H12+'Drugi 6 mes. 2018 (2)'!H12</f>
        <v>0</v>
      </c>
      <c r="I12" s="12">
        <f>'Prvi 6 mes. 2018'!I12+'Drugi 6 mes. 2018 (2)'!I12</f>
        <v>0</v>
      </c>
      <c r="J12" s="14">
        <v>0</v>
      </c>
      <c r="K12" s="12">
        <f>'Prvi 6 mes. 2018'!K12+'Drugi 6 mes. 2018 (2)'!K12</f>
        <v>0</v>
      </c>
      <c r="L12" s="14">
        <v>0</v>
      </c>
      <c r="M12" s="12">
        <f>'Prvi 6 mes. 2018'!M12+'Drugi 6 mes. 2018 (2)'!M12</f>
        <v>0</v>
      </c>
      <c r="N12" s="14">
        <v>0</v>
      </c>
      <c r="O12" s="12">
        <f>'Prvi 6 mes. 2018'!O12+'Drugi 6 mes. 2018 (2)'!O12</f>
        <v>0</v>
      </c>
      <c r="P12" s="14">
        <v>0</v>
      </c>
      <c r="Q12" s="12">
        <f>'Prvi 6 mes. 2018'!Q12+'Drugi 6 mes. 2018 (2)'!Q12</f>
        <v>0</v>
      </c>
      <c r="R12" s="14">
        <v>0</v>
      </c>
      <c r="T12" s="4"/>
      <c r="U12" s="4"/>
      <c r="V12" s="4"/>
      <c r="W12" s="4"/>
      <c r="X12" s="4"/>
    </row>
    <row r="13" spans="1:24" ht="15">
      <c r="A13" s="5">
        <v>6</v>
      </c>
      <c r="B13" s="5" t="s">
        <v>33</v>
      </c>
      <c r="C13" s="3">
        <v>37</v>
      </c>
      <c r="D13" s="12">
        <f>'Prvi 6 mes. 2018'!D13+'Drugi 6 mes. 2018 (2)'!D13</f>
        <v>110</v>
      </c>
      <c r="E13" s="13">
        <f t="shared" si="1"/>
        <v>147</v>
      </c>
      <c r="F13" s="12">
        <f>'Prvi 6 mes. 2018'!F13+'Drugi 6 mes. 2018 (2)'!F13</f>
        <v>113</v>
      </c>
      <c r="G13" s="12">
        <f t="shared" si="0"/>
        <v>34</v>
      </c>
      <c r="H13" s="12">
        <f>'Prvi 6 mes. 2018'!H13+'Drugi 6 mes. 2018 (2)'!H13</f>
        <v>113</v>
      </c>
      <c r="I13" s="12">
        <f>'Prvi 6 mes. 2018'!I13+'Drugi 6 mes. 2018 (2)'!I13</f>
        <v>67</v>
      </c>
      <c r="J13" s="14">
        <f t="shared" si="2"/>
        <v>0.5929203539823009</v>
      </c>
      <c r="K13" s="12">
        <f>'Prvi 6 mes. 2018'!K13+'Drugi 6 mes. 2018 (2)'!K13</f>
        <v>33</v>
      </c>
      <c r="L13" s="14">
        <f t="shared" si="3"/>
        <v>0.2920353982300885</v>
      </c>
      <c r="M13" s="12">
        <f>'Prvi 6 mes. 2018'!M13+'Drugi 6 mes. 2018 (2)'!M13</f>
        <v>6</v>
      </c>
      <c r="N13" s="14">
        <f t="shared" si="4"/>
        <v>0.05309734513274336</v>
      </c>
      <c r="O13" s="12">
        <f>'Prvi 6 mes. 2018'!O13+'Drugi 6 mes. 2018 (2)'!O13</f>
        <v>1</v>
      </c>
      <c r="P13" s="14">
        <f t="shared" si="5"/>
        <v>0.008849557522123894</v>
      </c>
      <c r="Q13" s="12">
        <f>'Prvi 6 mes. 2018'!Q13+'Drugi 6 mes. 2018 (2)'!Q13</f>
        <v>6</v>
      </c>
      <c r="R13" s="14">
        <f t="shared" si="6"/>
        <v>0.05309734513274336</v>
      </c>
      <c r="T13" s="4"/>
      <c r="U13" s="4"/>
      <c r="V13" s="4"/>
      <c r="W13" s="4"/>
      <c r="X13" s="4"/>
    </row>
    <row r="14" spans="1:24" ht="15">
      <c r="A14" s="5">
        <v>7</v>
      </c>
      <c r="B14" s="5" t="s">
        <v>34</v>
      </c>
      <c r="C14" s="3">
        <v>0</v>
      </c>
      <c r="D14" s="12">
        <f>'Prvi 6 mes. 2018'!D14+'Drugi 6 mes. 2018 (2)'!D14</f>
        <v>0</v>
      </c>
      <c r="E14" s="13">
        <f t="shared" si="1"/>
        <v>0</v>
      </c>
      <c r="F14" s="12">
        <f>'Prvi 6 mes. 2018'!F14+'Drugi 6 mes. 2018 (2)'!F14</f>
        <v>0</v>
      </c>
      <c r="G14" s="12">
        <f t="shared" si="0"/>
        <v>0</v>
      </c>
      <c r="H14" s="12">
        <f>'Prvi 6 mes. 2018'!H14+'Drugi 6 mes. 2018 (2)'!H14</f>
        <v>0</v>
      </c>
      <c r="I14" s="12">
        <f>'Prvi 6 mes. 2018'!I14+'Drugi 6 mes. 2018 (2)'!I14</f>
        <v>0</v>
      </c>
      <c r="J14" s="14">
        <v>0</v>
      </c>
      <c r="K14" s="12">
        <f>'Prvi 6 mes. 2018'!K14+'Drugi 6 mes. 2018 (2)'!K14</f>
        <v>0</v>
      </c>
      <c r="L14" s="14">
        <v>0</v>
      </c>
      <c r="M14" s="12">
        <f>'Prvi 6 mes. 2018'!M14+'Drugi 6 mes. 2018 (2)'!M14</f>
        <v>0</v>
      </c>
      <c r="N14" s="14">
        <v>0</v>
      </c>
      <c r="O14" s="12">
        <f>'Prvi 6 mes. 2018'!O14+'Drugi 6 mes. 2018 (2)'!O14</f>
        <v>0</v>
      </c>
      <c r="P14" s="14">
        <v>0</v>
      </c>
      <c r="Q14" s="12">
        <f>'Prvi 6 mes. 2018'!Q14+'Drugi 6 mes. 2018 (2)'!Q14</f>
        <v>0</v>
      </c>
      <c r="R14" s="14">
        <v>0</v>
      </c>
      <c r="T14" s="4"/>
      <c r="U14" s="4"/>
      <c r="V14" s="4"/>
      <c r="W14" s="4"/>
      <c r="X14" s="4"/>
    </row>
    <row r="15" spans="1:24" ht="15">
      <c r="A15" s="5">
        <v>8</v>
      </c>
      <c r="B15" s="5" t="s">
        <v>35</v>
      </c>
      <c r="C15" s="3">
        <v>27</v>
      </c>
      <c r="D15" s="12">
        <f>'Prvi 6 mes. 2018'!D15+'Drugi 6 mes. 2018 (2)'!D15</f>
        <v>90</v>
      </c>
      <c r="E15" s="13">
        <f t="shared" si="1"/>
        <v>117</v>
      </c>
      <c r="F15" s="12">
        <f>'Prvi 6 mes. 2018'!F15+'Drugi 6 mes. 2018 (2)'!F15</f>
        <v>105</v>
      </c>
      <c r="G15" s="12">
        <f t="shared" si="0"/>
        <v>12</v>
      </c>
      <c r="H15" s="12">
        <f>'Prvi 6 mes. 2018'!H15+'Drugi 6 mes. 2018 (2)'!H15</f>
        <v>105</v>
      </c>
      <c r="I15" s="12">
        <f>'Prvi 6 mes. 2018'!I15+'Drugi 6 mes. 2018 (2)'!I15</f>
        <v>62</v>
      </c>
      <c r="J15" s="14">
        <f t="shared" si="2"/>
        <v>0.5904761904761905</v>
      </c>
      <c r="K15" s="12">
        <f>'Prvi 6 mes. 2018'!K15+'Drugi 6 mes. 2018 (2)'!K15</f>
        <v>22</v>
      </c>
      <c r="L15" s="14">
        <f t="shared" si="3"/>
        <v>0.20952380952380953</v>
      </c>
      <c r="M15" s="12">
        <f>'Prvi 6 mes. 2018'!M15+'Drugi 6 mes. 2018 (2)'!M15</f>
        <v>4</v>
      </c>
      <c r="N15" s="14">
        <f t="shared" si="4"/>
        <v>0.0380952380952381</v>
      </c>
      <c r="O15" s="12">
        <f>'Prvi 6 mes. 2018'!O15+'Drugi 6 mes. 2018 (2)'!O15</f>
        <v>1</v>
      </c>
      <c r="P15" s="14">
        <f t="shared" si="5"/>
        <v>0.009523809523809525</v>
      </c>
      <c r="Q15" s="12">
        <f>'Prvi 6 mes. 2018'!Q15+'Drugi 6 mes. 2018 (2)'!Q15</f>
        <v>16</v>
      </c>
      <c r="R15" s="14">
        <f t="shared" si="6"/>
        <v>0.1523809523809524</v>
      </c>
      <c r="T15" s="4"/>
      <c r="U15" s="4"/>
      <c r="V15" s="4"/>
      <c r="W15" s="4"/>
      <c r="X15" s="4"/>
    </row>
    <row r="16" spans="1:24" ht="15">
      <c r="A16" s="5">
        <v>9</v>
      </c>
      <c r="B16" s="5" t="s">
        <v>36</v>
      </c>
      <c r="C16" s="3">
        <v>19</v>
      </c>
      <c r="D16" s="12">
        <f>'Prvi 6 mes. 2018'!D16+'Drugi 6 mes. 2018 (2)'!D16</f>
        <v>70</v>
      </c>
      <c r="E16" s="13">
        <f t="shared" si="1"/>
        <v>89</v>
      </c>
      <c r="F16" s="12">
        <f>'Prvi 6 mes. 2018'!F16+'Drugi 6 mes. 2018 (2)'!F16</f>
        <v>69</v>
      </c>
      <c r="G16" s="12">
        <f t="shared" si="0"/>
        <v>20</v>
      </c>
      <c r="H16" s="12">
        <f>'Prvi 6 mes. 2018'!H16+'Drugi 6 mes. 2018 (2)'!H16</f>
        <v>69</v>
      </c>
      <c r="I16" s="12">
        <f>'Prvi 6 mes. 2018'!I16+'Drugi 6 mes. 2018 (2)'!I16</f>
        <v>55</v>
      </c>
      <c r="J16" s="14">
        <f t="shared" si="2"/>
        <v>0.7971014492753623</v>
      </c>
      <c r="K16" s="12">
        <f>'Prvi 6 mes. 2018'!K16+'Drugi 6 mes. 2018 (2)'!K16</f>
        <v>7</v>
      </c>
      <c r="L16" s="14">
        <f t="shared" si="3"/>
        <v>0.10144927536231885</v>
      </c>
      <c r="M16" s="12">
        <f>'Prvi 6 mes. 2018'!M16+'Drugi 6 mes. 2018 (2)'!M16</f>
        <v>2</v>
      </c>
      <c r="N16" s="14">
        <f t="shared" si="4"/>
        <v>0.028985507246376812</v>
      </c>
      <c r="O16" s="12">
        <f>'Prvi 6 mes. 2018'!O16+'Drugi 6 mes. 2018 (2)'!O16</f>
        <v>0</v>
      </c>
      <c r="P16" s="14">
        <f t="shared" si="5"/>
        <v>0</v>
      </c>
      <c r="Q16" s="12">
        <f>'Prvi 6 mes. 2018'!Q16+'Drugi 6 mes. 2018 (2)'!Q16</f>
        <v>5</v>
      </c>
      <c r="R16" s="14">
        <f t="shared" si="6"/>
        <v>0.07246376811594203</v>
      </c>
      <c r="T16" s="4"/>
      <c r="U16" s="4"/>
      <c r="V16" s="4"/>
      <c r="W16" s="4"/>
      <c r="X16" s="4"/>
    </row>
    <row r="17" spans="1:24" ht="15">
      <c r="A17" s="5">
        <v>10</v>
      </c>
      <c r="B17" s="5" t="s">
        <v>37</v>
      </c>
      <c r="C17" s="3">
        <v>0</v>
      </c>
      <c r="D17" s="12">
        <f>'Prvi 6 mes. 2018'!D17+'Drugi 6 mes. 2018 (2)'!D17</f>
        <v>0</v>
      </c>
      <c r="E17" s="13">
        <f t="shared" si="1"/>
        <v>0</v>
      </c>
      <c r="F17" s="12">
        <f>'Prvi 6 mes. 2018'!F17+'Drugi 6 mes. 2018 (2)'!F17</f>
        <v>0</v>
      </c>
      <c r="G17" s="12">
        <f t="shared" si="0"/>
        <v>0</v>
      </c>
      <c r="H17" s="12">
        <f>'Prvi 6 mes. 2018'!H17+'Drugi 6 mes. 2018 (2)'!H17</f>
        <v>0</v>
      </c>
      <c r="I17" s="12">
        <f>'Prvi 6 mes. 2018'!I17+'Drugi 6 mes. 2018 (2)'!I17</f>
        <v>0</v>
      </c>
      <c r="J17" s="14">
        <v>0</v>
      </c>
      <c r="K17" s="12">
        <f>'Prvi 6 mes. 2018'!K17+'Drugi 6 mes. 2018 (2)'!K17</f>
        <v>0</v>
      </c>
      <c r="L17" s="14">
        <v>0</v>
      </c>
      <c r="M17" s="12">
        <f>'Prvi 6 mes. 2018'!M17+'Drugi 6 mes. 2018 (2)'!M17</f>
        <v>0</v>
      </c>
      <c r="N17" s="14">
        <v>0</v>
      </c>
      <c r="O17" s="12">
        <f>'Prvi 6 mes. 2018'!O17+'Drugi 6 mes. 2018 (2)'!O17</f>
        <v>0</v>
      </c>
      <c r="P17" s="14">
        <v>0</v>
      </c>
      <c r="Q17" s="12">
        <f>'Prvi 6 mes. 2018'!Q17+'Drugi 6 mes. 2018 (2)'!Q17</f>
        <v>0</v>
      </c>
      <c r="R17" s="14">
        <v>0</v>
      </c>
      <c r="T17" s="4"/>
      <c r="U17" s="4"/>
      <c r="V17" s="4"/>
      <c r="W17" s="4"/>
      <c r="X17" s="4"/>
    </row>
    <row r="18" spans="1:24" ht="15">
      <c r="A18" s="5">
        <v>11</v>
      </c>
      <c r="B18" s="5" t="s">
        <v>38</v>
      </c>
      <c r="C18" s="3">
        <v>0</v>
      </c>
      <c r="D18" s="12">
        <f>'Prvi 6 mes. 2018'!D18+'Drugi 6 mes. 2018 (2)'!D18</f>
        <v>17</v>
      </c>
      <c r="E18" s="13">
        <f t="shared" si="1"/>
        <v>17</v>
      </c>
      <c r="F18" s="12">
        <f>'Prvi 6 mes. 2018'!F18+'Drugi 6 mes. 2018 (2)'!F18</f>
        <v>17</v>
      </c>
      <c r="G18" s="12">
        <f t="shared" si="0"/>
        <v>0</v>
      </c>
      <c r="H18" s="12">
        <f>'Prvi 6 mes. 2018'!H18+'Drugi 6 mes. 2018 (2)'!H18</f>
        <v>17</v>
      </c>
      <c r="I18" s="12">
        <f>'Prvi 6 mes. 2018'!I18+'Drugi 6 mes. 2018 (2)'!I18</f>
        <v>12</v>
      </c>
      <c r="J18" s="14">
        <f t="shared" si="2"/>
        <v>0.7058823529411765</v>
      </c>
      <c r="K18" s="12">
        <f>'Prvi 6 mes. 2018'!K18+'Drugi 6 mes. 2018 (2)'!K18</f>
        <v>5</v>
      </c>
      <c r="L18" s="14">
        <f t="shared" si="3"/>
        <v>0.29411764705882354</v>
      </c>
      <c r="M18" s="12">
        <f>'Prvi 6 mes. 2018'!M18+'Drugi 6 mes. 2018 (2)'!M18</f>
        <v>0</v>
      </c>
      <c r="N18" s="14">
        <f t="shared" si="4"/>
        <v>0</v>
      </c>
      <c r="O18" s="12">
        <f>'Prvi 6 mes. 2018'!O18+'Drugi 6 mes. 2018 (2)'!O18</f>
        <v>0</v>
      </c>
      <c r="P18" s="14">
        <f t="shared" si="5"/>
        <v>0</v>
      </c>
      <c r="Q18" s="12">
        <f>'Prvi 6 mes. 2018'!Q18+'Drugi 6 mes. 2018 (2)'!Q18</f>
        <v>0</v>
      </c>
      <c r="R18" s="14">
        <f t="shared" si="6"/>
        <v>0</v>
      </c>
      <c r="T18" s="4"/>
      <c r="U18" s="4"/>
      <c r="V18" s="4"/>
      <c r="W18" s="4"/>
      <c r="X18" s="4"/>
    </row>
    <row r="19" spans="1:24" ht="15">
      <c r="A19" s="5">
        <v>12</v>
      </c>
      <c r="B19" s="5" t="s">
        <v>39</v>
      </c>
      <c r="C19" s="3">
        <v>13</v>
      </c>
      <c r="D19" s="12">
        <f>'Prvi 6 mes. 2018'!D19+'Drugi 6 mes. 2018 (2)'!D19</f>
        <v>120</v>
      </c>
      <c r="E19" s="13">
        <f t="shared" si="1"/>
        <v>133</v>
      </c>
      <c r="F19" s="12">
        <f>'Prvi 6 mes. 2018'!F19+'Drugi 6 mes. 2018 (2)'!F19</f>
        <v>109</v>
      </c>
      <c r="G19" s="12">
        <f t="shared" si="0"/>
        <v>24</v>
      </c>
      <c r="H19" s="12">
        <f>'Prvi 6 mes. 2018'!H19+'Drugi 6 mes. 2018 (2)'!H19</f>
        <v>109</v>
      </c>
      <c r="I19" s="12">
        <f>'Prvi 6 mes. 2018'!I19+'Drugi 6 mes. 2018 (2)'!I19</f>
        <v>60</v>
      </c>
      <c r="J19" s="14">
        <f t="shared" si="2"/>
        <v>0.5504587155963303</v>
      </c>
      <c r="K19" s="12">
        <f>'Prvi 6 mes. 2018'!K19+'Drugi 6 mes. 2018 (2)'!K19</f>
        <v>26</v>
      </c>
      <c r="L19" s="14">
        <f t="shared" si="3"/>
        <v>0.23853211009174313</v>
      </c>
      <c r="M19" s="12">
        <f>'Prvi 6 mes. 2018'!M19+'Drugi 6 mes. 2018 (2)'!M19</f>
        <v>10</v>
      </c>
      <c r="N19" s="14">
        <f t="shared" si="4"/>
        <v>0.09174311926605505</v>
      </c>
      <c r="O19" s="12">
        <f>'Prvi 6 mes. 2018'!O19+'Drugi 6 mes. 2018 (2)'!O19</f>
        <v>2</v>
      </c>
      <c r="P19" s="14">
        <f t="shared" si="5"/>
        <v>0.01834862385321101</v>
      </c>
      <c r="Q19" s="12">
        <f>'Prvi 6 mes. 2018'!Q19+'Drugi 6 mes. 2018 (2)'!Q19</f>
        <v>11</v>
      </c>
      <c r="R19" s="14">
        <f t="shared" si="6"/>
        <v>0.10091743119266056</v>
      </c>
      <c r="T19" s="4"/>
      <c r="U19" s="4"/>
      <c r="V19" s="4"/>
      <c r="W19" s="4"/>
      <c r="X19" s="4"/>
    </row>
    <row r="20" spans="1:24" ht="15">
      <c r="A20" s="5">
        <v>13</v>
      </c>
      <c r="B20" s="5" t="s">
        <v>40</v>
      </c>
      <c r="C20" s="3">
        <v>21</v>
      </c>
      <c r="D20" s="12">
        <f>'Prvi 6 mes. 2018'!D20+'Drugi 6 mes. 2018 (2)'!D20</f>
        <v>93</v>
      </c>
      <c r="E20" s="13">
        <f t="shared" si="1"/>
        <v>114</v>
      </c>
      <c r="F20" s="12">
        <f>'Prvi 6 mes. 2018'!F20+'Drugi 6 mes. 2018 (2)'!F20</f>
        <v>95</v>
      </c>
      <c r="G20" s="12">
        <f t="shared" si="0"/>
        <v>19</v>
      </c>
      <c r="H20" s="12">
        <f>'Prvi 6 mes. 2018'!H20+'Drugi 6 mes. 2018 (2)'!H20</f>
        <v>95</v>
      </c>
      <c r="I20" s="12">
        <f>'Prvi 6 mes. 2018'!I20+'Drugi 6 mes. 2018 (2)'!I20</f>
        <v>53</v>
      </c>
      <c r="J20" s="14">
        <f t="shared" si="2"/>
        <v>0.5578947368421052</v>
      </c>
      <c r="K20" s="12">
        <f>'Prvi 6 mes. 2018'!K20+'Drugi 6 mes. 2018 (2)'!K20</f>
        <v>23</v>
      </c>
      <c r="L20" s="14">
        <f t="shared" si="3"/>
        <v>0.24210526315789474</v>
      </c>
      <c r="M20" s="12">
        <f>'Prvi 6 mes. 2018'!M20+'Drugi 6 mes. 2018 (2)'!M20</f>
        <v>8</v>
      </c>
      <c r="N20" s="14">
        <f t="shared" si="4"/>
        <v>0.08421052631578947</v>
      </c>
      <c r="O20" s="12">
        <f>'Prvi 6 mes. 2018'!O20+'Drugi 6 mes. 2018 (2)'!O20</f>
        <v>0</v>
      </c>
      <c r="P20" s="14">
        <f t="shared" si="5"/>
        <v>0</v>
      </c>
      <c r="Q20" s="12">
        <f>'Prvi 6 mes. 2018'!Q20+'Drugi 6 mes. 2018 (2)'!Q20</f>
        <v>11</v>
      </c>
      <c r="R20" s="14">
        <f t="shared" si="6"/>
        <v>0.11578947368421053</v>
      </c>
      <c r="T20" s="4"/>
      <c r="U20" s="4"/>
      <c r="V20" s="4"/>
      <c r="W20" s="4"/>
      <c r="X20" s="4"/>
    </row>
    <row r="21" spans="1:24" ht="15">
      <c r="A21" s="5">
        <v>14</v>
      </c>
      <c r="B21" s="5" t="s">
        <v>41</v>
      </c>
      <c r="C21" s="3">
        <v>16</v>
      </c>
      <c r="D21" s="12">
        <f>'Prvi 6 mes. 2018'!D21+'Drugi 6 mes. 2018 (2)'!D21</f>
        <v>56</v>
      </c>
      <c r="E21" s="13">
        <f t="shared" si="1"/>
        <v>72</v>
      </c>
      <c r="F21" s="12">
        <f>'Prvi 6 mes. 2018'!F21+'Drugi 6 mes. 2018 (2)'!F21</f>
        <v>58</v>
      </c>
      <c r="G21" s="12">
        <f t="shared" si="0"/>
        <v>14</v>
      </c>
      <c r="H21" s="12">
        <f>'Prvi 6 mes. 2018'!H21+'Drugi 6 mes. 2018 (2)'!H21</f>
        <v>58</v>
      </c>
      <c r="I21" s="12">
        <f>'Prvi 6 mes. 2018'!I21+'Drugi 6 mes. 2018 (2)'!I21</f>
        <v>28</v>
      </c>
      <c r="J21" s="14">
        <f t="shared" si="2"/>
        <v>0.4827586206896552</v>
      </c>
      <c r="K21" s="12">
        <f>'Prvi 6 mes. 2018'!K21+'Drugi 6 mes. 2018 (2)'!K21</f>
        <v>12</v>
      </c>
      <c r="L21" s="14">
        <f t="shared" si="3"/>
        <v>0.20689655172413793</v>
      </c>
      <c r="M21" s="12">
        <f>'Prvi 6 mes. 2018'!M21+'Drugi 6 mes. 2018 (2)'!M21</f>
        <v>5</v>
      </c>
      <c r="N21" s="14">
        <f t="shared" si="4"/>
        <v>0.08620689655172414</v>
      </c>
      <c r="O21" s="12">
        <f>'Prvi 6 mes. 2018'!O21+'Drugi 6 mes. 2018 (2)'!O21</f>
        <v>2</v>
      </c>
      <c r="P21" s="14">
        <f t="shared" si="5"/>
        <v>0.034482758620689655</v>
      </c>
      <c r="Q21" s="12">
        <f>'Prvi 6 mes. 2018'!Q21+'Drugi 6 mes. 2018 (2)'!Q21</f>
        <v>11</v>
      </c>
      <c r="R21" s="14">
        <f t="shared" si="6"/>
        <v>0.1896551724137931</v>
      </c>
      <c r="T21" s="4"/>
      <c r="U21" s="4"/>
      <c r="V21" s="4"/>
      <c r="W21" s="4"/>
      <c r="X21" s="4"/>
    </row>
    <row r="22" spans="1:24" ht="15">
      <c r="A22" s="5">
        <v>17</v>
      </c>
      <c r="B22" s="5" t="s">
        <v>42</v>
      </c>
      <c r="C22" s="3">
        <v>8</v>
      </c>
      <c r="D22" s="12">
        <f>'Prvi 6 mes. 2018'!D22+'Drugi 6 mes. 2018 (2)'!D22</f>
        <v>73</v>
      </c>
      <c r="E22" s="13">
        <f t="shared" si="1"/>
        <v>81</v>
      </c>
      <c r="F22" s="12">
        <f>'Prvi 6 mes. 2018'!F22+'Drugi 6 mes. 2018 (2)'!F22</f>
        <v>64</v>
      </c>
      <c r="G22" s="12">
        <f t="shared" si="0"/>
        <v>17</v>
      </c>
      <c r="H22" s="12">
        <f>'Prvi 6 mes. 2018'!H22+'Drugi 6 mes. 2018 (2)'!H22</f>
        <v>64</v>
      </c>
      <c r="I22" s="12">
        <f>'Prvi 6 mes. 2018'!I22+'Drugi 6 mes. 2018 (2)'!I22</f>
        <v>45</v>
      </c>
      <c r="J22" s="14">
        <f t="shared" si="2"/>
        <v>0.703125</v>
      </c>
      <c r="K22" s="12">
        <f>'Prvi 6 mes. 2018'!K22+'Drugi 6 mes. 2018 (2)'!K22</f>
        <v>10</v>
      </c>
      <c r="L22" s="14">
        <f t="shared" si="3"/>
        <v>0.15625</v>
      </c>
      <c r="M22" s="12">
        <f>'Prvi 6 mes. 2018'!M22+'Drugi 6 mes. 2018 (2)'!M22</f>
        <v>3</v>
      </c>
      <c r="N22" s="14">
        <f t="shared" si="4"/>
        <v>0.046875</v>
      </c>
      <c r="O22" s="12">
        <f>'Prvi 6 mes. 2018'!O22+'Drugi 6 mes. 2018 (2)'!O22</f>
        <v>0</v>
      </c>
      <c r="P22" s="14">
        <f t="shared" si="5"/>
        <v>0</v>
      </c>
      <c r="Q22" s="12">
        <f>'Prvi 6 mes. 2018'!Q22+'Drugi 6 mes. 2018 (2)'!Q22</f>
        <v>6</v>
      </c>
      <c r="R22" s="14">
        <f t="shared" si="6"/>
        <v>0.09375</v>
      </c>
      <c r="T22" s="4"/>
      <c r="U22" s="4"/>
      <c r="V22" s="4"/>
      <c r="W22" s="4"/>
      <c r="X22" s="4"/>
    </row>
    <row r="23" spans="1:24" ht="15">
      <c r="A23" s="5">
        <v>18</v>
      </c>
      <c r="B23" s="5" t="s">
        <v>43</v>
      </c>
      <c r="C23" s="3">
        <v>26</v>
      </c>
      <c r="D23" s="12">
        <f>'Prvi 6 mes. 2018'!D23+'Drugi 6 mes. 2018 (2)'!D23</f>
        <v>92</v>
      </c>
      <c r="E23" s="13">
        <f t="shared" si="1"/>
        <v>118</v>
      </c>
      <c r="F23" s="12">
        <f>'Prvi 6 mes. 2018'!F23+'Drugi 6 mes. 2018 (2)'!F23</f>
        <v>90</v>
      </c>
      <c r="G23" s="12">
        <f t="shared" si="0"/>
        <v>28</v>
      </c>
      <c r="H23" s="12">
        <f>'Prvi 6 mes. 2018'!H23+'Drugi 6 mes. 2018 (2)'!H23</f>
        <v>90</v>
      </c>
      <c r="I23" s="12">
        <f>'Prvi 6 mes. 2018'!I23+'Drugi 6 mes. 2018 (2)'!I23</f>
        <v>47</v>
      </c>
      <c r="J23" s="14">
        <f t="shared" si="2"/>
        <v>0.5222222222222223</v>
      </c>
      <c r="K23" s="12">
        <f>'Prvi 6 mes. 2018'!K23+'Drugi 6 mes. 2018 (2)'!K23</f>
        <v>26</v>
      </c>
      <c r="L23" s="14">
        <f t="shared" si="3"/>
        <v>0.28888888888888886</v>
      </c>
      <c r="M23" s="12">
        <f>'Prvi 6 mes. 2018'!M23+'Drugi 6 mes. 2018 (2)'!M23</f>
        <v>3</v>
      </c>
      <c r="N23" s="14">
        <f t="shared" si="4"/>
        <v>0.03333333333333333</v>
      </c>
      <c r="O23" s="12">
        <f>'Prvi 6 mes. 2018'!O23+'Drugi 6 mes. 2018 (2)'!O23</f>
        <v>0</v>
      </c>
      <c r="P23" s="14">
        <f t="shared" si="5"/>
        <v>0</v>
      </c>
      <c r="Q23" s="12">
        <f>'Prvi 6 mes. 2018'!Q23+'Drugi 6 mes. 2018 (2)'!Q23</f>
        <v>14</v>
      </c>
      <c r="R23" s="14">
        <f t="shared" si="6"/>
        <v>0.15555555555555556</v>
      </c>
      <c r="T23" s="4"/>
      <c r="U23" s="4"/>
      <c r="V23" s="4"/>
      <c r="W23" s="4"/>
      <c r="X23" s="4"/>
    </row>
    <row r="24" spans="1:24" ht="15">
      <c r="A24" s="5">
        <v>19</v>
      </c>
      <c r="B24" s="5" t="s">
        <v>44</v>
      </c>
      <c r="C24" s="3">
        <v>0</v>
      </c>
      <c r="D24" s="12">
        <f>'Prvi 6 mes. 2018'!D24+'Drugi 6 mes. 2018 (2)'!D24</f>
        <v>4</v>
      </c>
      <c r="E24" s="13">
        <f t="shared" si="1"/>
        <v>4</v>
      </c>
      <c r="F24" s="12">
        <f>'Prvi 6 mes. 2018'!F24+'Drugi 6 mes. 2018 (2)'!F24</f>
        <v>2</v>
      </c>
      <c r="G24" s="12">
        <f t="shared" si="0"/>
        <v>2</v>
      </c>
      <c r="H24" s="12">
        <f>'Prvi 6 mes. 2018'!H24+'Drugi 6 mes. 2018 (2)'!H24</f>
        <v>2</v>
      </c>
      <c r="I24" s="12">
        <f>'Prvi 6 mes. 2018'!I24+'Drugi 6 mes. 2018 (2)'!I24</f>
        <v>2</v>
      </c>
      <c r="J24" s="14">
        <f t="shared" si="2"/>
        <v>1</v>
      </c>
      <c r="K24" s="12">
        <f>'Prvi 6 mes. 2018'!K24+'Drugi 6 mes. 2018 (2)'!K24</f>
        <v>0</v>
      </c>
      <c r="L24" s="14">
        <f t="shared" si="3"/>
        <v>0</v>
      </c>
      <c r="M24" s="12">
        <f>'Prvi 6 mes. 2018'!M24+'Drugi 6 mes. 2018 (2)'!M24</f>
        <v>0</v>
      </c>
      <c r="N24" s="14">
        <f t="shared" si="4"/>
        <v>0</v>
      </c>
      <c r="O24" s="12">
        <f>'Prvi 6 mes. 2018'!O24+'Drugi 6 mes. 2018 (2)'!O24</f>
        <v>0</v>
      </c>
      <c r="P24" s="14">
        <f t="shared" si="5"/>
        <v>0</v>
      </c>
      <c r="Q24" s="12">
        <f>'Prvi 6 mes. 2018'!Q24+'Drugi 6 mes. 2018 (2)'!Q24</f>
        <v>0</v>
      </c>
      <c r="R24" s="14">
        <f t="shared" si="6"/>
        <v>0</v>
      </c>
      <c r="T24" s="4"/>
      <c r="U24" s="4"/>
      <c r="V24" s="4"/>
      <c r="W24" s="4"/>
      <c r="X24" s="4"/>
    </row>
    <row r="25" spans="1:24" ht="15">
      <c r="A25" s="5">
        <v>20</v>
      </c>
      <c r="B25" s="5" t="s">
        <v>45</v>
      </c>
      <c r="C25" s="3">
        <v>2</v>
      </c>
      <c r="D25" s="12">
        <f>'Prvi 6 mes. 2018'!D25+'Drugi 6 mes. 2018 (2)'!D25</f>
        <v>67</v>
      </c>
      <c r="E25" s="13">
        <f t="shared" si="1"/>
        <v>69</v>
      </c>
      <c r="F25" s="12">
        <f>'Prvi 6 mes. 2018'!F25+'Drugi 6 mes. 2018 (2)'!F25</f>
        <v>62</v>
      </c>
      <c r="G25" s="12">
        <f t="shared" si="0"/>
        <v>7</v>
      </c>
      <c r="H25" s="12">
        <f>'Prvi 6 mes. 2018'!H25+'Drugi 6 mes. 2018 (2)'!H25</f>
        <v>62</v>
      </c>
      <c r="I25" s="12">
        <f>'Prvi 6 mes. 2018'!I25+'Drugi 6 mes. 2018 (2)'!I25</f>
        <v>30</v>
      </c>
      <c r="J25" s="14">
        <f t="shared" si="2"/>
        <v>0.4838709677419355</v>
      </c>
      <c r="K25" s="12">
        <f>'Prvi 6 mes. 2018'!K25+'Drugi 6 mes. 2018 (2)'!K25</f>
        <v>11</v>
      </c>
      <c r="L25" s="14">
        <f t="shared" si="3"/>
        <v>0.1774193548387097</v>
      </c>
      <c r="M25" s="12">
        <f>'Prvi 6 mes. 2018'!M25+'Drugi 6 mes. 2018 (2)'!M25</f>
        <v>4</v>
      </c>
      <c r="N25" s="14">
        <f t="shared" si="4"/>
        <v>0.06451612903225806</v>
      </c>
      <c r="O25" s="12">
        <f>'Prvi 6 mes. 2018'!O25+'Drugi 6 mes. 2018 (2)'!O25</f>
        <v>1</v>
      </c>
      <c r="P25" s="14">
        <f t="shared" si="5"/>
        <v>0.016129032258064516</v>
      </c>
      <c r="Q25" s="12">
        <f>'Prvi 6 mes. 2018'!Q25+'Drugi 6 mes. 2018 (2)'!Q25</f>
        <v>16</v>
      </c>
      <c r="R25" s="14">
        <f t="shared" si="6"/>
        <v>0.25806451612903225</v>
      </c>
      <c r="T25" s="4"/>
      <c r="U25" s="4"/>
      <c r="V25" s="4"/>
      <c r="W25" s="4"/>
      <c r="X25" s="4"/>
    </row>
    <row r="26" spans="1:24" ht="15">
      <c r="A26" s="5">
        <v>21</v>
      </c>
      <c r="B26" s="5" t="s">
        <v>46</v>
      </c>
      <c r="C26" s="3">
        <v>10</v>
      </c>
      <c r="D26" s="12">
        <f>'Prvi 6 mes. 2018'!D26+'Drugi 6 mes. 2018 (2)'!D26</f>
        <v>102</v>
      </c>
      <c r="E26" s="13">
        <f t="shared" si="1"/>
        <v>112</v>
      </c>
      <c r="F26" s="12">
        <f>'Prvi 6 mes. 2018'!F26+'Drugi 6 mes. 2018 (2)'!F26</f>
        <v>101</v>
      </c>
      <c r="G26" s="12">
        <f t="shared" si="0"/>
        <v>11</v>
      </c>
      <c r="H26" s="12">
        <f>'Prvi 6 mes. 2018'!H26+'Drugi 6 mes. 2018 (2)'!H26</f>
        <v>101</v>
      </c>
      <c r="I26" s="12">
        <f>'Prvi 6 mes. 2018'!I26+'Drugi 6 mes. 2018 (2)'!I26</f>
        <v>68</v>
      </c>
      <c r="J26" s="14">
        <f t="shared" si="2"/>
        <v>0.6732673267326733</v>
      </c>
      <c r="K26" s="12">
        <f>'Prvi 6 mes. 2018'!K26+'Drugi 6 mes. 2018 (2)'!K26</f>
        <v>16</v>
      </c>
      <c r="L26" s="14">
        <f t="shared" si="3"/>
        <v>0.15841584158415842</v>
      </c>
      <c r="M26" s="12">
        <f>'Prvi 6 mes. 2018'!M26+'Drugi 6 mes. 2018 (2)'!M26</f>
        <v>4</v>
      </c>
      <c r="N26" s="14">
        <f t="shared" si="4"/>
        <v>0.039603960396039604</v>
      </c>
      <c r="O26" s="12">
        <f>'Prvi 6 mes. 2018'!O26+'Drugi 6 mes. 2018 (2)'!O26</f>
        <v>2</v>
      </c>
      <c r="P26" s="14">
        <f t="shared" si="5"/>
        <v>0.019801980198019802</v>
      </c>
      <c r="Q26" s="12">
        <f>'Prvi 6 mes. 2018'!Q26+'Drugi 6 mes. 2018 (2)'!Q26</f>
        <v>11</v>
      </c>
      <c r="R26" s="14">
        <f t="shared" si="6"/>
        <v>0.10891089108910891</v>
      </c>
      <c r="T26" s="4"/>
      <c r="U26" s="4"/>
      <c r="V26" s="4"/>
      <c r="W26" s="4"/>
      <c r="X26" s="4"/>
    </row>
    <row r="27" spans="1:24" ht="15">
      <c r="A27" s="5">
        <v>22</v>
      </c>
      <c r="B27" s="5" t="s">
        <v>47</v>
      </c>
      <c r="C27" s="3">
        <v>0</v>
      </c>
      <c r="D27" s="12">
        <v>8</v>
      </c>
      <c r="E27" s="13">
        <f t="shared" si="1"/>
        <v>8</v>
      </c>
      <c r="F27" s="12">
        <f>'Prvi 6 mes. 2018'!F27+'Drugi 6 mes. 2018 (2)'!F27</f>
        <v>8</v>
      </c>
      <c r="G27" s="12">
        <f t="shared" si="0"/>
        <v>0</v>
      </c>
      <c r="H27" s="12">
        <f>'Prvi 6 mes. 2018'!H27+'Drugi 6 mes. 2018 (2)'!H27</f>
        <v>8</v>
      </c>
      <c r="I27" s="12">
        <f>'Prvi 6 mes. 2018'!I27+'Drugi 6 mes. 2018 (2)'!I27</f>
        <v>8</v>
      </c>
      <c r="J27" s="14">
        <f t="shared" si="2"/>
        <v>1</v>
      </c>
      <c r="K27" s="12">
        <f>'Prvi 6 mes. 2018'!K27+'Drugi 6 mes. 2018 (2)'!K27</f>
        <v>0</v>
      </c>
      <c r="L27" s="14">
        <f t="shared" si="3"/>
        <v>0</v>
      </c>
      <c r="M27" s="12">
        <f>'Prvi 6 mes. 2018'!M27+'Drugi 6 mes. 2018 (2)'!M27</f>
        <v>0</v>
      </c>
      <c r="N27" s="14">
        <f t="shared" si="4"/>
        <v>0</v>
      </c>
      <c r="O27" s="12">
        <f>'Prvi 6 mes. 2018'!O27+'Drugi 6 mes. 2018 (2)'!O27</f>
        <v>0</v>
      </c>
      <c r="P27" s="14">
        <f t="shared" si="5"/>
        <v>0</v>
      </c>
      <c r="Q27" s="12">
        <f>'Prvi 6 mes. 2018'!Q27+'Drugi 6 mes. 2018 (2)'!Q27</f>
        <v>0</v>
      </c>
      <c r="R27" s="14">
        <f t="shared" si="6"/>
        <v>0</v>
      </c>
      <c r="T27" s="4"/>
      <c r="U27" s="4"/>
      <c r="V27" s="4"/>
      <c r="W27" s="4"/>
      <c r="X27" s="4"/>
    </row>
    <row r="28" spans="1:24" ht="15">
      <c r="A28" s="5">
        <v>23</v>
      </c>
      <c r="B28" s="5" t="s">
        <v>48</v>
      </c>
      <c r="C28" s="3">
        <v>2</v>
      </c>
      <c r="D28" s="12">
        <f>'Prvi 6 mes. 2018'!D28+'Drugi 6 mes. 2018 (2)'!D28</f>
        <v>23</v>
      </c>
      <c r="E28" s="13">
        <f t="shared" si="1"/>
        <v>25</v>
      </c>
      <c r="F28" s="12">
        <f>'Prvi 6 mes. 2018'!F28+'Drugi 6 mes. 2018 (2)'!F28</f>
        <v>23</v>
      </c>
      <c r="G28" s="12">
        <f t="shared" si="0"/>
        <v>2</v>
      </c>
      <c r="H28" s="12">
        <f>'Prvi 6 mes. 2018'!H28+'Drugi 6 mes. 2018 (2)'!H28</f>
        <v>23</v>
      </c>
      <c r="I28" s="12">
        <f>'Prvi 6 mes. 2018'!I28+'Drugi 6 mes. 2018 (2)'!I28</f>
        <v>15</v>
      </c>
      <c r="J28" s="14">
        <f t="shared" si="2"/>
        <v>0.6521739130434783</v>
      </c>
      <c r="K28" s="12">
        <f>'Prvi 6 mes. 2018'!K28+'Drugi 6 mes. 2018 (2)'!K28</f>
        <v>1</v>
      </c>
      <c r="L28" s="14">
        <f t="shared" si="3"/>
        <v>0.043478260869565216</v>
      </c>
      <c r="M28" s="12">
        <f>'Prvi 6 mes. 2018'!M28+'Drugi 6 mes. 2018 (2)'!M28</f>
        <v>2</v>
      </c>
      <c r="N28" s="14">
        <f t="shared" si="4"/>
        <v>0.08695652173913043</v>
      </c>
      <c r="O28" s="12">
        <f>'Prvi 6 mes. 2018'!O28+'Drugi 6 mes. 2018 (2)'!O28</f>
        <v>1</v>
      </c>
      <c r="P28" s="14">
        <f t="shared" si="5"/>
        <v>0.043478260869565216</v>
      </c>
      <c r="Q28" s="12">
        <f>'Prvi 6 mes. 2018'!Q28+'Drugi 6 mes. 2018 (2)'!Q28</f>
        <v>4</v>
      </c>
      <c r="R28" s="14">
        <f t="shared" si="6"/>
        <v>0.17391304347826086</v>
      </c>
      <c r="T28" s="4"/>
      <c r="U28" s="4"/>
      <c r="V28" s="4"/>
      <c r="W28" s="4"/>
      <c r="X28" s="4"/>
    </row>
    <row r="29" spans="1:24" ht="15">
      <c r="A29" s="5">
        <v>26</v>
      </c>
      <c r="B29" s="5" t="s">
        <v>49</v>
      </c>
      <c r="C29" s="3">
        <v>10</v>
      </c>
      <c r="D29" s="12">
        <f>'Prvi 6 mes. 2018'!D29+'Drugi 6 mes. 2018 (2)'!D29</f>
        <v>21</v>
      </c>
      <c r="E29" s="13">
        <f t="shared" si="1"/>
        <v>31</v>
      </c>
      <c r="F29" s="12">
        <f>'Prvi 6 mes. 2018'!F29+'Drugi 6 mes. 2018 (2)'!F29</f>
        <v>22</v>
      </c>
      <c r="G29" s="12">
        <f t="shared" si="0"/>
        <v>9</v>
      </c>
      <c r="H29" s="12">
        <f>'Prvi 6 mes. 2018'!H29+'Drugi 6 mes. 2018 (2)'!H29</f>
        <v>22</v>
      </c>
      <c r="I29" s="12">
        <f>'Prvi 6 mes. 2018'!I29+'Drugi 6 mes. 2018 (2)'!I29</f>
        <v>13</v>
      </c>
      <c r="J29" s="14">
        <f t="shared" si="2"/>
        <v>0.5909090909090909</v>
      </c>
      <c r="K29" s="12">
        <f>'Prvi 6 mes. 2018'!K29+'Drugi 6 mes. 2018 (2)'!K29</f>
        <v>3</v>
      </c>
      <c r="L29" s="14">
        <f t="shared" si="3"/>
        <v>0.13636363636363635</v>
      </c>
      <c r="M29" s="12">
        <f>'Prvi 6 mes. 2018'!M29+'Drugi 6 mes. 2018 (2)'!M29</f>
        <v>2</v>
      </c>
      <c r="N29" s="14">
        <f t="shared" si="4"/>
        <v>0.09090909090909091</v>
      </c>
      <c r="O29" s="12">
        <f>'Prvi 6 mes. 2018'!O29+'Drugi 6 mes. 2018 (2)'!O29</f>
        <v>1</v>
      </c>
      <c r="P29" s="14">
        <f t="shared" si="5"/>
        <v>0.045454545454545456</v>
      </c>
      <c r="Q29" s="12">
        <f>'Prvi 6 mes. 2018'!Q29+'Drugi 6 mes. 2018 (2)'!Q29</f>
        <v>3</v>
      </c>
      <c r="R29" s="14">
        <f t="shared" si="6"/>
        <v>0.13636363636363635</v>
      </c>
      <c r="T29" s="4"/>
      <c r="U29" s="4"/>
      <c r="V29" s="4"/>
      <c r="W29" s="4"/>
      <c r="X29" s="4"/>
    </row>
    <row r="30" spans="1:24" ht="15">
      <c r="A30" s="5">
        <v>27</v>
      </c>
      <c r="B30" s="5" t="s">
        <v>50</v>
      </c>
      <c r="C30" s="3">
        <v>13</v>
      </c>
      <c r="D30" s="12">
        <f>'Prvi 6 mes. 2018'!D30+'Drugi 6 mes. 2018 (2)'!D30</f>
        <v>25</v>
      </c>
      <c r="E30" s="13">
        <f t="shared" si="1"/>
        <v>38</v>
      </c>
      <c r="F30" s="12">
        <f>'Prvi 6 mes. 2018'!F30+'Drugi 6 mes. 2018 (2)'!F30</f>
        <v>25</v>
      </c>
      <c r="G30" s="12">
        <f t="shared" si="0"/>
        <v>13</v>
      </c>
      <c r="H30" s="12">
        <f>'Prvi 6 mes. 2018'!H30+'Drugi 6 mes. 2018 (2)'!H30</f>
        <v>25</v>
      </c>
      <c r="I30" s="12">
        <f>'Prvi 6 mes. 2018'!I30+'Drugi 6 mes. 2018 (2)'!I30</f>
        <v>10</v>
      </c>
      <c r="J30" s="14">
        <f t="shared" si="2"/>
        <v>0.4</v>
      </c>
      <c r="K30" s="12">
        <f>'Prvi 6 mes. 2018'!K30+'Drugi 6 mes. 2018 (2)'!K30</f>
        <v>2</v>
      </c>
      <c r="L30" s="14">
        <f t="shared" si="3"/>
        <v>0.08</v>
      </c>
      <c r="M30" s="12">
        <f>'Prvi 6 mes. 2018'!M30+'Drugi 6 mes. 2018 (2)'!M30</f>
        <v>9</v>
      </c>
      <c r="N30" s="14">
        <f t="shared" si="4"/>
        <v>0.36</v>
      </c>
      <c r="O30" s="12">
        <f>'Prvi 6 mes. 2018'!O30+'Drugi 6 mes. 2018 (2)'!O30</f>
        <v>0</v>
      </c>
      <c r="P30" s="14">
        <f t="shared" si="5"/>
        <v>0</v>
      </c>
      <c r="Q30" s="12">
        <f>'Prvi 6 mes. 2018'!Q30+'Drugi 6 mes. 2018 (2)'!Q30</f>
        <v>4</v>
      </c>
      <c r="R30" s="14">
        <f t="shared" si="6"/>
        <v>0.16</v>
      </c>
      <c r="T30" s="4"/>
      <c r="U30" s="4"/>
      <c r="V30" s="4"/>
      <c r="W30" s="4"/>
      <c r="X30" s="4"/>
    </row>
    <row r="31" spans="1:24" ht="15">
      <c r="A31" s="5">
        <v>28</v>
      </c>
      <c r="B31" s="5" t="s">
        <v>51</v>
      </c>
      <c r="C31" s="3">
        <v>27</v>
      </c>
      <c r="D31" s="12">
        <f>'Prvi 6 mes. 2018'!D31+'Drugi 6 mes. 2018 (2)'!D31</f>
        <v>122</v>
      </c>
      <c r="E31" s="13">
        <f t="shared" si="1"/>
        <v>149</v>
      </c>
      <c r="F31" s="12">
        <f>'Prvi 6 mes. 2018'!F31+'Drugi 6 mes. 2018 (2)'!F31</f>
        <v>121</v>
      </c>
      <c r="G31" s="12">
        <f t="shared" si="0"/>
        <v>28</v>
      </c>
      <c r="H31" s="12">
        <f>'Prvi 6 mes. 2018'!H31+'Drugi 6 mes. 2018 (2)'!H31</f>
        <v>121</v>
      </c>
      <c r="I31" s="12">
        <f>'Prvi 6 mes. 2018'!I31+'Drugi 6 mes. 2018 (2)'!I31</f>
        <v>64</v>
      </c>
      <c r="J31" s="14">
        <f t="shared" si="2"/>
        <v>0.5289256198347108</v>
      </c>
      <c r="K31" s="12">
        <f>'Prvi 6 mes. 2018'!K31+'Drugi 6 mes. 2018 (2)'!K31</f>
        <v>28</v>
      </c>
      <c r="L31" s="14">
        <f t="shared" si="3"/>
        <v>0.23140495867768596</v>
      </c>
      <c r="M31" s="12">
        <f>'Prvi 6 mes. 2018'!M31+'Drugi 6 mes. 2018 (2)'!M31</f>
        <v>9</v>
      </c>
      <c r="N31" s="14">
        <f t="shared" si="4"/>
        <v>0.0743801652892562</v>
      </c>
      <c r="O31" s="12">
        <f>'Prvi 6 mes. 2018'!O31+'Drugi 6 mes. 2018 (2)'!O31</f>
        <v>0</v>
      </c>
      <c r="P31" s="14">
        <f t="shared" si="5"/>
        <v>0</v>
      </c>
      <c r="Q31" s="12">
        <f>'Prvi 6 mes. 2018'!Q31+'Drugi 6 mes. 2018 (2)'!Q31</f>
        <v>20</v>
      </c>
      <c r="R31" s="14">
        <f t="shared" si="6"/>
        <v>0.1652892561983471</v>
      </c>
      <c r="T31" s="4"/>
      <c r="U31" s="4"/>
      <c r="V31" s="4"/>
      <c r="W31" s="4"/>
      <c r="X31" s="4"/>
    </row>
    <row r="32" spans="1:24" ht="15">
      <c r="A32" s="5">
        <v>29</v>
      </c>
      <c r="B32" s="5" t="s">
        <v>52</v>
      </c>
      <c r="C32" s="3">
        <v>0</v>
      </c>
      <c r="D32" s="12">
        <f>'Prvi 6 mes. 2018'!D32+'Drugi 6 mes. 2018 (2)'!D32</f>
        <v>0</v>
      </c>
      <c r="E32" s="13">
        <f t="shared" si="1"/>
        <v>0</v>
      </c>
      <c r="F32" s="12">
        <f>'Prvi 6 mes. 2018'!F32+'Drugi 6 mes. 2018 (2)'!F32</f>
        <v>0</v>
      </c>
      <c r="G32" s="12">
        <f t="shared" si="0"/>
        <v>0</v>
      </c>
      <c r="H32" s="12">
        <f>'Prvi 6 mes. 2018'!H32+'Drugi 6 mes. 2018 (2)'!H32</f>
        <v>0</v>
      </c>
      <c r="I32" s="12">
        <f>'Prvi 6 mes. 2018'!I32+'Drugi 6 mes. 2018 (2)'!I32</f>
        <v>0</v>
      </c>
      <c r="J32" s="14">
        <v>0</v>
      </c>
      <c r="K32" s="12">
        <f>'Prvi 6 mes. 2018'!K32+'Drugi 6 mes. 2018 (2)'!K32</f>
        <v>0</v>
      </c>
      <c r="L32" s="14">
        <v>0</v>
      </c>
      <c r="M32" s="12">
        <f>'Prvi 6 mes. 2018'!M32+'Drugi 6 mes. 2018 (2)'!M32</f>
        <v>0</v>
      </c>
      <c r="N32" s="14">
        <v>0</v>
      </c>
      <c r="O32" s="12">
        <f>'Prvi 6 mes. 2018'!O32+'Drugi 6 mes. 2018 (2)'!O32</f>
        <v>0</v>
      </c>
      <c r="P32" s="14">
        <v>0</v>
      </c>
      <c r="Q32" s="12">
        <f>'Prvi 6 mes. 2018'!Q32+'Drugi 6 mes. 2018 (2)'!Q32</f>
        <v>0</v>
      </c>
      <c r="R32" s="14">
        <v>0</v>
      </c>
      <c r="T32" s="4"/>
      <c r="U32" s="4"/>
      <c r="V32" s="4"/>
      <c r="W32" s="4"/>
      <c r="X32" s="4"/>
    </row>
    <row r="33" spans="1:24" ht="15">
      <c r="A33" s="5">
        <v>30</v>
      </c>
      <c r="B33" s="5" t="s">
        <v>53</v>
      </c>
      <c r="C33" s="3">
        <v>17</v>
      </c>
      <c r="D33" s="12">
        <f>'Prvi 6 mes. 2018'!D33+'Drugi 6 mes. 2018 (2)'!D33</f>
        <v>137</v>
      </c>
      <c r="E33" s="13">
        <f t="shared" si="1"/>
        <v>154</v>
      </c>
      <c r="F33" s="12">
        <f>'Prvi 6 mes. 2018'!F33+'Drugi 6 mes. 2018 (2)'!F33</f>
        <v>133</v>
      </c>
      <c r="G33" s="12">
        <f t="shared" si="0"/>
        <v>21</v>
      </c>
      <c r="H33" s="12">
        <f>'Prvi 6 mes. 2018'!H33+'Drugi 6 mes. 2018 (2)'!H33</f>
        <v>133</v>
      </c>
      <c r="I33" s="12">
        <f>'Prvi 6 mes. 2018'!I33+'Drugi 6 mes. 2018 (2)'!I33</f>
        <v>65</v>
      </c>
      <c r="J33" s="14">
        <f t="shared" si="2"/>
        <v>0.48872180451127817</v>
      </c>
      <c r="K33" s="12">
        <f>'Prvi 6 mes. 2018'!K33+'Drugi 6 mes. 2018 (2)'!K33</f>
        <v>42</v>
      </c>
      <c r="L33" s="14">
        <f t="shared" si="3"/>
        <v>0.3157894736842105</v>
      </c>
      <c r="M33" s="12">
        <f>'Prvi 6 mes. 2018'!M33+'Drugi 6 mes. 2018 (2)'!M33</f>
        <v>10</v>
      </c>
      <c r="N33" s="14">
        <f t="shared" si="4"/>
        <v>0.07518796992481203</v>
      </c>
      <c r="O33" s="12">
        <f>'Prvi 6 mes. 2018'!O33+'Drugi 6 mes. 2018 (2)'!O33</f>
        <v>1</v>
      </c>
      <c r="P33" s="14">
        <f t="shared" si="5"/>
        <v>0.007518796992481203</v>
      </c>
      <c r="Q33" s="12">
        <f>'Prvi 6 mes. 2018'!Q33+'Drugi 6 mes. 2018 (2)'!Q33</f>
        <v>15</v>
      </c>
      <c r="R33" s="14">
        <f t="shared" si="6"/>
        <v>0.11278195488721804</v>
      </c>
      <c r="T33" s="4"/>
      <c r="U33" s="4"/>
      <c r="V33" s="4"/>
      <c r="W33" s="4"/>
      <c r="X33" s="4"/>
    </row>
    <row r="34" spans="1:24" ht="15">
      <c r="A34" s="5">
        <v>31</v>
      </c>
      <c r="B34" s="5" t="s">
        <v>54</v>
      </c>
      <c r="C34" s="3">
        <v>12</v>
      </c>
      <c r="D34" s="12">
        <f>'Prvi 6 mes. 2018'!D34+'Drugi 6 mes. 2018 (2)'!D34</f>
        <v>73</v>
      </c>
      <c r="E34" s="13">
        <f t="shared" si="1"/>
        <v>85</v>
      </c>
      <c r="F34" s="12">
        <f>'Prvi 6 mes. 2018'!F34+'Drugi 6 mes. 2018 (2)'!F34</f>
        <v>72</v>
      </c>
      <c r="G34" s="12">
        <f t="shared" si="0"/>
        <v>13</v>
      </c>
      <c r="H34" s="12">
        <f>'Prvi 6 mes. 2018'!H34+'Drugi 6 mes. 2018 (2)'!H34</f>
        <v>72</v>
      </c>
      <c r="I34" s="12">
        <f>'Prvi 6 mes. 2018'!I34+'Drugi 6 mes. 2018 (2)'!I34</f>
        <v>46</v>
      </c>
      <c r="J34" s="14">
        <f t="shared" si="2"/>
        <v>0.6388888888888888</v>
      </c>
      <c r="K34" s="12">
        <f>'Prvi 6 mes. 2018'!K34+'Drugi 6 mes. 2018 (2)'!K34</f>
        <v>15</v>
      </c>
      <c r="L34" s="14">
        <f t="shared" si="3"/>
        <v>0.20833333333333334</v>
      </c>
      <c r="M34" s="12">
        <f>'Prvi 6 mes. 2018'!M34+'Drugi 6 mes. 2018 (2)'!M34</f>
        <v>5</v>
      </c>
      <c r="N34" s="14">
        <f t="shared" si="4"/>
        <v>0.06944444444444445</v>
      </c>
      <c r="O34" s="12">
        <f>'Prvi 6 mes. 2018'!O34+'Drugi 6 mes. 2018 (2)'!O34</f>
        <v>0</v>
      </c>
      <c r="P34" s="14">
        <f t="shared" si="5"/>
        <v>0</v>
      </c>
      <c r="Q34" s="12">
        <f>'Prvi 6 mes. 2018'!Q34+'Drugi 6 mes. 2018 (2)'!Q34</f>
        <v>6</v>
      </c>
      <c r="R34" s="14">
        <f t="shared" si="6"/>
        <v>0.08333333333333333</v>
      </c>
      <c r="T34" s="4"/>
      <c r="U34" s="4"/>
      <c r="V34" s="4"/>
      <c r="W34" s="4"/>
      <c r="X34" s="4"/>
    </row>
    <row r="35" spans="1:24" ht="15.75" thickBot="1">
      <c r="A35" s="6">
        <v>32</v>
      </c>
      <c r="B35" s="6" t="s">
        <v>55</v>
      </c>
      <c r="C35" s="7">
        <v>28</v>
      </c>
      <c r="D35" s="20">
        <f>'Prvi 6 mes. 2018'!D35+'Drugi 6 mes. 2018 (2)'!D35</f>
        <v>85</v>
      </c>
      <c r="E35" s="19">
        <f t="shared" si="1"/>
        <v>113</v>
      </c>
      <c r="F35" s="20">
        <f>'Prvi 6 mes. 2018'!F35+'Drugi 6 mes. 2018 (2)'!F35</f>
        <v>81</v>
      </c>
      <c r="G35" s="20">
        <f t="shared" si="0"/>
        <v>32</v>
      </c>
      <c r="H35" s="20">
        <f>'Prvi 6 mes. 2018'!H35+'Drugi 6 mes. 2018 (2)'!H35</f>
        <v>81</v>
      </c>
      <c r="I35" s="20">
        <f>'Prvi 6 mes. 2018'!I35+'Drugi 6 mes. 2018 (2)'!I35</f>
        <v>43</v>
      </c>
      <c r="J35" s="21">
        <f t="shared" si="2"/>
        <v>0.5308641975308642</v>
      </c>
      <c r="K35" s="20">
        <f>'Prvi 6 mes. 2018'!K35+'Drugi 6 mes. 2018 (2)'!K35</f>
        <v>23</v>
      </c>
      <c r="L35" s="21">
        <f t="shared" si="3"/>
        <v>0.2839506172839506</v>
      </c>
      <c r="M35" s="20">
        <f>'Prvi 6 mes. 2018'!M35+'Drugi 6 mes. 2018 (2)'!M35</f>
        <v>6</v>
      </c>
      <c r="N35" s="21">
        <f t="shared" si="4"/>
        <v>0.07407407407407407</v>
      </c>
      <c r="O35" s="20">
        <f>'Prvi 6 mes. 2018'!O35+'Drugi 6 mes. 2018 (2)'!O35</f>
        <v>2</v>
      </c>
      <c r="P35" s="21">
        <f t="shared" si="5"/>
        <v>0.024691358024691357</v>
      </c>
      <c r="Q35" s="20">
        <f>'Prvi 6 mes. 2018'!Q35+'Drugi 6 mes. 2018 (2)'!Q35</f>
        <v>7</v>
      </c>
      <c r="R35" s="21">
        <f t="shared" si="6"/>
        <v>0.08641975308641975</v>
      </c>
      <c r="T35" s="4"/>
      <c r="U35" s="4"/>
      <c r="V35" s="4"/>
      <c r="W35" s="4"/>
      <c r="X35" s="4"/>
    </row>
    <row r="36" spans="1:24" ht="22.5" customHeight="1" thickBot="1">
      <c r="A36" s="8"/>
      <c r="B36" s="9" t="s">
        <v>56</v>
      </c>
      <c r="C36" s="25">
        <v>389</v>
      </c>
      <c r="D36" s="25">
        <f>SUM(D9:D35)</f>
        <v>1641</v>
      </c>
      <c r="E36" s="26">
        <f t="shared" si="1"/>
        <v>2030</v>
      </c>
      <c r="F36" s="25">
        <f>'Prvi 6 mes. 2018'!F36+'Drugi 6 mes. 2018 (2)'!F36</f>
        <v>1643</v>
      </c>
      <c r="G36" s="25">
        <f t="shared" si="0"/>
        <v>387</v>
      </c>
      <c r="H36" s="25">
        <f>'Prvi 6 mes. 2018'!H36+'Drugi 6 mes. 2018 (2)'!H36</f>
        <v>1643</v>
      </c>
      <c r="I36" s="25">
        <f>'Prvi 6 mes. 2018'!I36+'Drugi 6 mes. 2018 (2)'!I36</f>
        <v>928</v>
      </c>
      <c r="J36" s="27">
        <f t="shared" si="2"/>
        <v>0.5648204503956178</v>
      </c>
      <c r="K36" s="25">
        <f>'Prvi 6 mes. 2018'!K36+'Drugi 6 mes. 2018 (2)'!K36</f>
        <v>401</v>
      </c>
      <c r="L36" s="27">
        <f t="shared" si="3"/>
        <v>0.2440657334144857</v>
      </c>
      <c r="M36" s="25">
        <f>'Prvi 6 mes. 2018'!M36+'Drugi 6 mes. 2018 (2)'!M36</f>
        <v>110</v>
      </c>
      <c r="N36" s="27">
        <f t="shared" si="4"/>
        <v>0.06695069993913573</v>
      </c>
      <c r="O36" s="25">
        <f>'Prvi 6 mes. 2018'!O36+'Drugi 6 mes. 2018 (2)'!O36</f>
        <v>19</v>
      </c>
      <c r="P36" s="27">
        <f t="shared" si="5"/>
        <v>0.011564211807668898</v>
      </c>
      <c r="Q36" s="25">
        <f>'Prvi 6 mes. 2018'!Q36+'Drugi 6 mes. 2018 (2)'!Q36</f>
        <v>185</v>
      </c>
      <c r="R36" s="27">
        <f t="shared" si="6"/>
        <v>0.11259890444309191</v>
      </c>
      <c r="T36" s="4"/>
      <c r="U36" s="4"/>
      <c r="V36" s="4"/>
      <c r="W36" s="4"/>
      <c r="X36" s="4"/>
    </row>
    <row r="37" spans="7:11" ht="15">
      <c r="G37" s="10"/>
      <c r="K37" s="10"/>
    </row>
    <row r="38" ht="15">
      <c r="M38" t="s">
        <v>8</v>
      </c>
    </row>
    <row r="39" ht="15">
      <c r="M39" t="s">
        <v>6</v>
      </c>
    </row>
    <row r="40" ht="15">
      <c r="E40" s="15"/>
    </row>
    <row r="42" ht="15">
      <c r="H42" s="11"/>
    </row>
  </sheetData>
  <sheetProtection/>
  <mergeCells count="27">
    <mergeCell ref="A1:R1"/>
    <mergeCell ref="A2:R2"/>
    <mergeCell ref="A4:A8"/>
    <mergeCell ref="B4:B8"/>
    <mergeCell ref="C4:C8"/>
    <mergeCell ref="D4:D8"/>
    <mergeCell ref="E4:E8"/>
    <mergeCell ref="F4:F8"/>
    <mergeCell ref="G4:G8"/>
    <mergeCell ref="H4:R4"/>
    <mergeCell ref="H5:H8"/>
    <mergeCell ref="I5:J6"/>
    <mergeCell ref="K5:L6"/>
    <mergeCell ref="M5:P5"/>
    <mergeCell ref="Q5:R6"/>
    <mergeCell ref="M6:N6"/>
    <mergeCell ref="O6:P6"/>
    <mergeCell ref="I7:I8"/>
    <mergeCell ref="J7:J8"/>
    <mergeCell ref="K7:K8"/>
    <mergeCell ref="R7:R8"/>
    <mergeCell ref="L7:L8"/>
    <mergeCell ref="M7:M8"/>
    <mergeCell ref="N7:N8"/>
    <mergeCell ref="O7:O8"/>
    <mergeCell ref="P7:P8"/>
    <mergeCell ref="Q7:Q8"/>
  </mergeCells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Ninoslav</cp:lastModifiedBy>
  <cp:lastPrinted>2019-01-08T10:02:44Z</cp:lastPrinted>
  <dcterms:created xsi:type="dcterms:W3CDTF">2017-02-03T14:03:50Z</dcterms:created>
  <dcterms:modified xsi:type="dcterms:W3CDTF">2019-01-24T10:05:49Z</dcterms:modified>
  <cp:category/>
  <cp:version/>
  <cp:contentType/>
  <cp:contentStatus/>
</cp:coreProperties>
</file>