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4"/>
  </bookViews>
  <sheets>
    <sheet name="I trom.2016" sheetId="1" r:id="rId1"/>
    <sheet name="II trom.2016" sheetId="2" r:id="rId2"/>
    <sheet name="VI mes.2016 " sheetId="3" r:id="rId3"/>
    <sheet name="III trom.2016" sheetId="4" r:id="rId4"/>
    <sheet name="IX mes.2016" sheetId="5" r:id="rId5"/>
    <sheet name="IV trom.2016" sheetId="6" r:id="rId6"/>
    <sheet name="god.2016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<sst xmlns="http://schemas.openxmlformats.org/spreadsheetml/2006/main" count="533" uniqueCount="170">
  <si>
    <t>ИЗВЕШТАЈ ПРЕКРШАЈНИ СУД НИШ</t>
  </si>
  <si>
    <t>О БРОЈУ И НАЧИНУ РЕШАВАЊА ПРЕДМЕТА ПО СУДИЈИ</t>
  </si>
  <si>
    <t>ОБРАЗАЦ П.5</t>
  </si>
  <si>
    <t>Прекршајни суд НИШ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</si>
  <si>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</si>
  <si>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</si>
  <si>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</si>
  <si>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</si>
  <si>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</si>
  <si>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из претходног периода</t>
  </si>
  <si>
    <t>Примљено у рад</t>
  </si>
  <si>
    <t>УКУПНО У РАДУ</t>
  </si>
  <si>
    <t>УКУПНО РЕШЕНИХ</t>
  </si>
  <si>
    <t>УКУПНО НЕРЕШЕНИХ</t>
  </si>
  <si>
    <t>Број донетих одлука о санкцији</t>
  </si>
  <si>
    <t>Број пресуда извршених пре правоснажности</t>
  </si>
  <si>
    <t>УКУПНО у раду</t>
  </si>
  <si>
    <t>УКУПНО Решено</t>
  </si>
  <si>
    <t>Број решених предмета</t>
  </si>
  <si>
    <t>Одбачај захтева</t>
  </si>
  <si>
    <t>Обустава поступка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</si>
  <si>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</si>
  <si>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</si>
  <si>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</si>
  <si>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Укупно допнетих одлука</t>
  </si>
  <si>
    <t>Сопствени</t>
  </si>
  <si>
    <t>Правна Помоћ</t>
  </si>
  <si>
    <t>Укупно решених</t>
  </si>
  <si>
    <t>УКУПНОРЕШЕНИХ СА ПРЕРАЧУНОМ</t>
  </si>
  <si>
    <t>Свега обустава</t>
  </si>
  <si>
    <t>Због застаре гоњења</t>
  </si>
  <si>
    <t>Свега застара</t>
  </si>
  <si>
    <t>Из прекида</t>
  </si>
  <si>
    <t>Из правне помоћи</t>
  </si>
  <si>
    <t>Неизвршене наредбе</t>
  </si>
  <si>
    <t>01-Весна Филиповић</t>
  </si>
  <si>
    <t xml:space="preserve">02-Светлана Здравковић </t>
  </si>
  <si>
    <t>04-Тања Бејатовић Савић</t>
  </si>
  <si>
    <t>06-Сузана Крстић</t>
  </si>
  <si>
    <t>08-Елијана Игњатовић</t>
  </si>
  <si>
    <t>09-Мирјана Стојановић</t>
  </si>
  <si>
    <t>10-Драгана Ћирковић</t>
  </si>
  <si>
    <t>11-Вера Цвјетковић</t>
  </si>
  <si>
    <t>12-Љиљана Николић</t>
  </si>
  <si>
    <t>13-Слађана Гуџугановић</t>
  </si>
  <si>
    <t>14-Jелена П.Младеновић</t>
  </si>
  <si>
    <t>17-Сузана Менковић</t>
  </si>
  <si>
    <t>18-Милутин Зековић</t>
  </si>
  <si>
    <t>19-Јелена С.Младеновић</t>
  </si>
  <si>
    <t>26-Лела Дамјанић</t>
  </si>
  <si>
    <t>27-Славиша Михајловић</t>
  </si>
  <si>
    <t>28-Снежана Марковић</t>
  </si>
  <si>
    <t>30-Мишел Марковић</t>
  </si>
  <si>
    <t>31-Милијана Живковић</t>
  </si>
  <si>
    <t>32-Братислав Стевановић</t>
  </si>
  <si>
    <t>УКУПНО:</t>
  </si>
  <si>
    <t>Вера Цвјетковић</t>
  </si>
  <si>
    <t>У ИЗВЕШТАЈНОМ ПЕРИОДУ 01.01.-31.03.2016. ГОДИНЕ</t>
  </si>
  <si>
    <t>У ИЗВЕШТАЈНОМ ПЕРИОДУ 01.04.-30.06.2016. ГОДИНЕ</t>
  </si>
  <si>
    <t>У ИЗВЕШТАЈНОМ ПЕРИОДУ 01.01.-30.06.2016. ГОДИНЕ</t>
  </si>
  <si>
    <t>У ИЗВЕШТАЈНОМ ПЕРИОДУ 01.07.-30.09.2016. ГОДИНЕ</t>
  </si>
  <si>
    <t>У ИЗВЕШТАЈНОМ ПЕРИОДУ 01.10.-31.12.2016. ГОДИНЕ</t>
  </si>
  <si>
    <t>У ИЗВЕШТАЈНОМ ПЕРИОДУ 01.01.-31.12.2016. ГОДИНЕ</t>
  </si>
  <si>
    <t>20-Биљана Мирић</t>
  </si>
  <si>
    <t>21-Милош Увалин</t>
  </si>
  <si>
    <t>22-Братислава Дамјановић</t>
  </si>
  <si>
    <t>23-Јасмина Крстић</t>
  </si>
  <si>
    <t>136</t>
  </si>
  <si>
    <t>89</t>
  </si>
  <si>
    <t>169</t>
  </si>
  <si>
    <t>128</t>
  </si>
  <si>
    <t>116</t>
  </si>
  <si>
    <t>0</t>
  </si>
  <si>
    <t>48</t>
  </si>
  <si>
    <t>51</t>
  </si>
  <si>
    <t>61</t>
  </si>
  <si>
    <t>33</t>
  </si>
  <si>
    <t>73</t>
  </si>
  <si>
    <t>56</t>
  </si>
  <si>
    <t>30</t>
  </si>
  <si>
    <t>43</t>
  </si>
  <si>
    <t>13</t>
  </si>
  <si>
    <t>113</t>
  </si>
  <si>
    <t>79</t>
  </si>
  <si>
    <t>124</t>
  </si>
  <si>
    <t>58</t>
  </si>
  <si>
    <t>22</t>
  </si>
  <si>
    <t>82</t>
  </si>
  <si>
    <t>1613</t>
  </si>
  <si>
    <t>Председника суда,</t>
  </si>
  <si>
    <t>75</t>
  </si>
  <si>
    <t>145</t>
  </si>
  <si>
    <t>63</t>
  </si>
  <si>
    <t>123</t>
  </si>
  <si>
    <t>54</t>
  </si>
  <si>
    <t>102</t>
  </si>
  <si>
    <t>53</t>
  </si>
  <si>
    <t>60</t>
  </si>
  <si>
    <t>86</t>
  </si>
  <si>
    <t>37</t>
  </si>
  <si>
    <t>4</t>
  </si>
  <si>
    <t>17</t>
  </si>
  <si>
    <t>104</t>
  </si>
  <si>
    <t>114</t>
  </si>
  <si>
    <t>77</t>
  </si>
  <si>
    <t>50</t>
  </si>
  <si>
    <t>28</t>
  </si>
  <si>
    <t>1382</t>
  </si>
  <si>
    <t>IZVEŠTAJ PREKRŠAJNI SUD NIŠ</t>
  </si>
  <si>
    <t>O BROJU I NAČINU REŠAVANjA PREDMETA PO SUDIJI</t>
  </si>
  <si>
    <t>U IZVEŠTAJNOM PERIODU 01.01.-30.09.2016. GODINE</t>
  </si>
  <si>
    <t>OBRAZAC P.5</t>
  </si>
  <si>
    <t>Prekršajni sud NIŠ</t>
  </si>
  <si>
    <t>Redovni predmeti</t>
  </si>
  <si>
    <t>Pravna pomoć</t>
  </si>
  <si>
    <t>Provedeno dana na postupku</t>
  </si>
  <si>
    <t>Broj prosečno mesečno rešenih</t>
  </si>
  <si>
    <t>Procenat izvršenja norme</t>
  </si>
  <si>
    <t>Preneto iz prethodnog perioda</t>
  </si>
  <si>
    <t>Primljeno u rad</t>
  </si>
  <si>
    <t>UKUPNO U RADU</t>
  </si>
  <si>
    <t>UKUPNO REŠENIH</t>
  </si>
  <si>
    <t>UKUPNO NEREŠENIH</t>
  </si>
  <si>
    <t>Broj donetih odluka o sankciji</t>
  </si>
  <si>
    <t>Broj presuda izvršenih pre pravosnažnosti</t>
  </si>
  <si>
    <t>UKUPNO u radu</t>
  </si>
  <si>
    <t>UKUPNO Rešeno</t>
  </si>
  <si>
    <t>Broj rešenih predmeta</t>
  </si>
  <si>
    <t>Odbačaj zahteva</t>
  </si>
  <si>
    <t>Obustava postupka</t>
  </si>
  <si>
    <t>Doneto osuđujućih presuda</t>
  </si>
  <si>
    <t>Doneto oslobađajućih presuda</t>
  </si>
  <si>
    <t>Rešeno na drugi način (ustup i slično)</t>
  </si>
  <si>
    <t>Ukupno dopnetih odluka</t>
  </si>
  <si>
    <t>Sopstveni</t>
  </si>
  <si>
    <t>Pravna Pomoć</t>
  </si>
  <si>
    <t>Ukupno rešenih</t>
  </si>
  <si>
    <t>UKUPNOREŠENIH SA PRERAČUNOM</t>
  </si>
  <si>
    <t>Svega obustava</t>
  </si>
  <si>
    <t>Zbog zastare gonjenja</t>
  </si>
  <si>
    <t>Svega zastara</t>
  </si>
  <si>
    <t>Iz prekida</t>
  </si>
  <si>
    <t>Iz pravne pomoći</t>
  </si>
  <si>
    <t>Neizvršene naredbe</t>
  </si>
  <si>
    <t>01-Vesna Filipović</t>
  </si>
  <si>
    <t xml:space="preserve">02-Svetlana Zdravković </t>
  </si>
  <si>
    <t>04-Tanja Bejatović Savić</t>
  </si>
  <si>
    <t>06-Suzana Krstić</t>
  </si>
  <si>
    <t>08-Elijana Ignjatović</t>
  </si>
  <si>
    <t>09-Mirjana Stojanović</t>
  </si>
  <si>
    <t>10-Dragana Ćirković</t>
  </si>
  <si>
    <t>11-Vera Cvjetković</t>
  </si>
  <si>
    <t>12-Ljiljana Nikolić</t>
  </si>
  <si>
    <t>13-Slađana Gudžuganović</t>
  </si>
  <si>
    <t>14-Jelena P.Mladenović</t>
  </si>
  <si>
    <t>17-Suzana Menković</t>
  </si>
  <si>
    <t>18-Milutin Zeković</t>
  </si>
  <si>
    <t>19-Jelena S.Mladenović</t>
  </si>
  <si>
    <t>20-Biljana Mirić</t>
  </si>
  <si>
    <t>21-Miloš Uvalin</t>
  </si>
  <si>
    <t>22-Bratislava Damjanović</t>
  </si>
  <si>
    <t>23-Jasmina Krstić</t>
  </si>
  <si>
    <t>26-Lela Damjanić</t>
  </si>
  <si>
    <t>27-Slaviša Mihajlović</t>
  </si>
  <si>
    <t>28-Snežana Marković</t>
  </si>
  <si>
    <t>30-Mišel Marković</t>
  </si>
  <si>
    <t>31-Milijana Živković</t>
  </si>
  <si>
    <t>32-Bratislav Stevanović</t>
  </si>
  <si>
    <t>UKUPNO:</t>
  </si>
  <si>
    <t>Vera Cvjetković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</si>
</sst>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3" fillId="0" borderId="11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right"/>
      <protection/>
    </xf>
    <xf numFmtId="0" fontId="4" fillId="0" borderId="14" xfId="55" applyFont="1" applyBorder="1" applyAlignment="1">
      <alignment horizontal="right"/>
      <protection/>
    </xf>
    <xf numFmtId="0" fontId="4" fillId="0" borderId="15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0" fontId="4" fillId="0" borderId="17" xfId="55" applyFont="1" applyBorder="1" applyAlignment="1">
      <alignment horizontal="right"/>
      <protection/>
    </xf>
    <xf numFmtId="49" fontId="4" fillId="0" borderId="14" xfId="55" applyNumberFormat="1" applyFont="1" applyBorder="1" applyAlignment="1">
      <alignment horizontal="right"/>
      <protection/>
    </xf>
    <xf numFmtId="1" fontId="4" fillId="0" borderId="15" xfId="55" applyNumberFormat="1" applyFont="1" applyBorder="1" applyAlignment="1">
      <alignment horizontal="right"/>
      <protection/>
    </xf>
    <xf numFmtId="49" fontId="4" fillId="0" borderId="15" xfId="55" applyNumberFormat="1" applyFont="1" applyBorder="1" applyAlignment="1">
      <alignment horizontal="right"/>
      <protection/>
    </xf>
    <xf numFmtId="0" fontId="4" fillId="0" borderId="15" xfId="55" applyFont="1" applyBorder="1" applyAlignment="1" quotePrefix="1">
      <alignment horizontal="right"/>
      <protection/>
    </xf>
    <xf numFmtId="0" fontId="2" fillId="0" borderId="18" xfId="55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49" fontId="4" fillId="0" borderId="16" xfId="55" applyNumberFormat="1" applyFont="1" applyBorder="1" applyAlignment="1">
      <alignment horizontal="right"/>
      <protection/>
    </xf>
    <xf numFmtId="0" fontId="2" fillId="0" borderId="19" xfId="55" applyFont="1" applyBorder="1" applyAlignment="1">
      <alignment horizontal="right"/>
      <protection/>
    </xf>
    <xf numFmtId="0" fontId="4" fillId="0" borderId="20" xfId="55" applyFont="1" applyBorder="1" applyAlignment="1">
      <alignment horizontal="right"/>
      <protection/>
    </xf>
    <xf numFmtId="1" fontId="4" fillId="0" borderId="20" xfId="55" applyNumberFormat="1" applyFont="1" applyBorder="1" applyAlignment="1">
      <alignment horizontal="right"/>
      <protection/>
    </xf>
    <xf numFmtId="49" fontId="4" fillId="0" borderId="20" xfId="55" applyNumberFormat="1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2" fillId="0" borderId="11" xfId="55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2" fillId="0" borderId="0" xfId="55" applyFont="1" applyFill="1" applyBorder="1" applyAlignment="1">
      <alignment horizontal="right" vertical="center"/>
      <protection/>
    </xf>
    <xf numFmtId="0" fontId="2" fillId="0" borderId="2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/>
      <protection/>
    </xf>
    <xf numFmtId="49" fontId="2" fillId="0" borderId="16" xfId="55" applyNumberFormat="1" applyFont="1" applyBorder="1" applyAlignment="1">
      <alignment horizontal="right"/>
      <protection/>
    </xf>
    <xf numFmtId="49" fontId="2" fillId="0" borderId="22" xfId="55" applyNumberFormat="1" applyFont="1" applyBorder="1" applyAlignment="1">
      <alignment horizontal="right"/>
      <protection/>
    </xf>
    <xf numFmtId="49" fontId="3" fillId="0" borderId="11" xfId="55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8" fillId="0" borderId="11" xfId="0" applyNumberFormat="1" applyFont="1" applyBorder="1" applyAlignment="1">
      <alignment/>
    </xf>
    <xf numFmtId="0" fontId="4" fillId="0" borderId="22" xfId="55" applyFont="1" applyBorder="1" applyAlignment="1">
      <alignment horizontal="right"/>
      <protection/>
    </xf>
    <xf numFmtId="0" fontId="2" fillId="0" borderId="23" xfId="55" applyFont="1" applyBorder="1" applyAlignment="1">
      <alignment horizontal="right"/>
      <protection/>
    </xf>
    <xf numFmtId="0" fontId="0" fillId="0" borderId="24" xfId="0" applyBorder="1" applyAlignment="1">
      <alignment/>
    </xf>
    <xf numFmtId="0" fontId="5" fillId="0" borderId="11" xfId="55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4" fillId="0" borderId="20" xfId="55" applyFont="1" applyBorder="1" applyAlignment="1" quotePrefix="1">
      <alignment horizontal="right"/>
      <protection/>
    </xf>
    <xf numFmtId="0" fontId="4" fillId="0" borderId="16" xfId="55" applyFont="1" applyBorder="1" applyAlignment="1" quotePrefix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40" fillId="0" borderId="16" xfId="55" applyFont="1" applyBorder="1" applyAlignment="1">
      <alignment horizontal="right"/>
      <protection/>
    </xf>
    <xf numFmtId="0" fontId="40" fillId="0" borderId="15" xfId="55" applyFont="1" applyBorder="1" applyAlignment="1">
      <alignment horizontal="right"/>
      <protection/>
    </xf>
    <xf numFmtId="0" fontId="2" fillId="0" borderId="25" xfId="55" applyFont="1" applyBorder="1" applyAlignment="1">
      <alignment horizontal="right"/>
      <protection/>
    </xf>
    <xf numFmtId="0" fontId="40" fillId="0" borderId="20" xfId="55" applyFont="1" applyBorder="1" applyAlignment="1">
      <alignment horizontal="right"/>
      <protection/>
    </xf>
    <xf numFmtId="0" fontId="41" fillId="0" borderId="11" xfId="55" applyFont="1" applyBorder="1" applyAlignment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3" fillId="0" borderId="11" xfId="55" applyFont="1" applyBorder="1" applyAlignment="1">
      <alignment horizontal="right"/>
      <protection/>
    </xf>
    <xf numFmtId="1" fontId="4" fillId="0" borderId="14" xfId="55" applyNumberFormat="1" applyFont="1" applyBorder="1" applyAlignment="1">
      <alignment horizontal="right"/>
      <protection/>
    </xf>
    <xf numFmtId="0" fontId="4" fillId="0" borderId="14" xfId="55" applyFont="1" applyBorder="1" applyAlignment="1" quotePrefix="1">
      <alignment horizontal="right"/>
      <protection/>
    </xf>
    <xf numFmtId="0" fontId="2" fillId="0" borderId="26" xfId="55" applyFont="1" applyBorder="1" applyAlignment="1">
      <alignment horizontal="right"/>
      <protection/>
    </xf>
    <xf numFmtId="0" fontId="4" fillId="0" borderId="27" xfId="55" applyFont="1" applyBorder="1" applyAlignment="1">
      <alignment horizontal="right"/>
      <protection/>
    </xf>
    <xf numFmtId="1" fontId="4" fillId="0" borderId="27" xfId="55" applyNumberFormat="1" applyFont="1" applyBorder="1" applyAlignment="1">
      <alignment horizontal="right"/>
      <protection/>
    </xf>
    <xf numFmtId="49" fontId="4" fillId="0" borderId="27" xfId="55" applyNumberFormat="1" applyFont="1" applyBorder="1" applyAlignment="1">
      <alignment horizontal="right"/>
      <protection/>
    </xf>
    <xf numFmtId="0" fontId="2" fillId="0" borderId="28" xfId="55" applyFont="1" applyBorder="1" applyAlignment="1">
      <alignment horizontal="right"/>
      <protection/>
    </xf>
    <xf numFmtId="0" fontId="4" fillId="0" borderId="24" xfId="55" applyFont="1" applyFill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0" fillId="0" borderId="0" xfId="55" applyFont="1" applyBorder="1" applyAlignment="1">
      <alignment horizontal="right"/>
      <protection/>
    </xf>
    <xf numFmtId="0" fontId="0" fillId="0" borderId="0" xfId="0" applyBorder="1" applyAlignment="1">
      <alignment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zoomScalePageLayoutView="0" workbookViewId="0" topLeftCell="A1">
      <selection activeCell="AB11" sqref="AB11"/>
    </sheetView>
  </sheetViews>
  <sheetFormatPr defaultColWidth="9.140625" defaultRowHeight="15"/>
  <cols>
    <col min="1" max="1" width="24.140625" style="0" bestFit="1" customWidth="1"/>
    <col min="2" max="6" width="6.00390625" style="0" bestFit="1" customWidth="1"/>
    <col min="7" max="7" width="4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21" width="5.00390625" style="0" bestFit="1" customWidth="1"/>
    <col min="22" max="22" width="6.00390625" style="0" bestFit="1" customWidth="1"/>
    <col min="23" max="23" width="5.8515625" style="0" customWidth="1"/>
    <col min="24" max="25" width="6.00390625" style="0" bestFit="1" customWidth="1"/>
    <col min="26" max="26" width="6.00390625" style="0" customWidth="1"/>
    <col min="27" max="27" width="5.00390625" style="0" bestFit="1" customWidth="1"/>
    <col min="28" max="28" width="5.8515625" style="0" customWidth="1"/>
    <col min="29" max="29" width="3.7109375" style="0" customWidth="1"/>
  </cols>
  <sheetData>
    <row r="1" spans="1:29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15">
      <c r="A3" s="70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5.75" thickBo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ht="15.75" thickBot="1">
      <c r="A5" s="68" t="s">
        <v>3</v>
      </c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 t="s">
        <v>5</v>
      </c>
      <c r="S5" s="68"/>
      <c r="T5" s="68"/>
      <c r="U5" s="68"/>
      <c r="V5" s="68"/>
      <c r="W5" s="68"/>
      <c r="X5" s="68"/>
      <c r="Y5" s="68"/>
      <c r="Z5" s="68"/>
      <c r="AA5" s="66" t="s">
        <v>6</v>
      </c>
      <c r="AB5" s="66" t="s">
        <v>7</v>
      </c>
      <c r="AC5" s="66" t="s">
        <v>8</v>
      </c>
    </row>
    <row r="6" spans="1:29" ht="15.75" thickBot="1">
      <c r="A6" s="68"/>
      <c r="B6" s="66" t="s">
        <v>9</v>
      </c>
      <c r="C6" s="66" t="s">
        <v>10</v>
      </c>
      <c r="D6" s="66" t="s">
        <v>11</v>
      </c>
      <c r="E6" s="66" t="s">
        <v>12</v>
      </c>
      <c r="F6" s="66" t="s">
        <v>13</v>
      </c>
      <c r="G6" s="68" t="s">
        <v>14</v>
      </c>
      <c r="H6" s="68"/>
      <c r="I6" s="68"/>
      <c r="J6" s="68"/>
      <c r="K6" s="68"/>
      <c r="L6" s="68"/>
      <c r="M6" s="68"/>
      <c r="N6" s="68"/>
      <c r="O6" s="68"/>
      <c r="P6" s="68"/>
      <c r="Q6" s="66" t="s">
        <v>15</v>
      </c>
      <c r="R6" s="66" t="s">
        <v>9</v>
      </c>
      <c r="S6" s="66" t="s">
        <v>10</v>
      </c>
      <c r="T6" s="66" t="s">
        <v>16</v>
      </c>
      <c r="U6" s="66" t="s">
        <v>17</v>
      </c>
      <c r="V6" s="68" t="s">
        <v>18</v>
      </c>
      <c r="W6" s="68"/>
      <c r="X6" s="68"/>
      <c r="Y6" s="68"/>
      <c r="Z6" s="66" t="s">
        <v>13</v>
      </c>
      <c r="AA6" s="66"/>
      <c r="AB6" s="66"/>
      <c r="AC6" s="66"/>
    </row>
    <row r="7" spans="1:29" ht="15.75" thickBot="1">
      <c r="A7" s="68"/>
      <c r="B7" s="66"/>
      <c r="C7" s="66"/>
      <c r="D7" s="66"/>
      <c r="E7" s="66"/>
      <c r="F7" s="66"/>
      <c r="G7" s="66" t="s">
        <v>19</v>
      </c>
      <c r="H7" s="68" t="s">
        <v>20</v>
      </c>
      <c r="I7" s="68"/>
      <c r="J7" s="68"/>
      <c r="K7" s="68"/>
      <c r="L7" s="68"/>
      <c r="M7" s="66" t="s">
        <v>21</v>
      </c>
      <c r="N7" s="66" t="s">
        <v>22</v>
      </c>
      <c r="O7" s="66" t="s">
        <v>23</v>
      </c>
      <c r="P7" s="66" t="s">
        <v>24</v>
      </c>
      <c r="Q7" s="66"/>
      <c r="R7" s="66"/>
      <c r="S7" s="66"/>
      <c r="T7" s="66"/>
      <c r="U7" s="66"/>
      <c r="V7" s="66" t="s">
        <v>25</v>
      </c>
      <c r="W7" s="66" t="s">
        <v>26</v>
      </c>
      <c r="X7" s="66" t="s">
        <v>27</v>
      </c>
      <c r="Y7" s="66" t="s">
        <v>28</v>
      </c>
      <c r="Z7" s="66"/>
      <c r="AA7" s="66"/>
      <c r="AB7" s="66"/>
      <c r="AC7" s="66"/>
    </row>
    <row r="8" spans="1:29" ht="15.75" thickBot="1">
      <c r="A8" s="68"/>
      <c r="B8" s="66"/>
      <c r="C8" s="66"/>
      <c r="D8" s="66"/>
      <c r="E8" s="66"/>
      <c r="F8" s="66"/>
      <c r="G8" s="66"/>
      <c r="H8" s="66" t="s">
        <v>29</v>
      </c>
      <c r="I8" s="68" t="s">
        <v>30</v>
      </c>
      <c r="J8" s="68"/>
      <c r="K8" s="68"/>
      <c r="L8" s="68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83.25" customHeight="1" thickBot="1">
      <c r="A9" s="72"/>
      <c r="B9" s="67"/>
      <c r="C9" s="67"/>
      <c r="D9" s="67"/>
      <c r="E9" s="67"/>
      <c r="F9" s="67"/>
      <c r="G9" s="67"/>
      <c r="H9" s="67"/>
      <c r="I9" s="1" t="s">
        <v>31</v>
      </c>
      <c r="J9" s="1" t="s">
        <v>32</v>
      </c>
      <c r="K9" s="1" t="s">
        <v>33</v>
      </c>
      <c r="L9" s="1" t="s">
        <v>34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38" ht="15">
      <c r="A11" s="3" t="s">
        <v>35</v>
      </c>
      <c r="B11" s="8">
        <v>1822</v>
      </c>
      <c r="C11" s="8">
        <v>342</v>
      </c>
      <c r="D11" s="8">
        <f aca="true" t="shared" si="0" ref="D11:D16">SUM(B11:C11)</f>
        <v>2164</v>
      </c>
      <c r="E11" s="9">
        <f>D11-F11</f>
        <v>295</v>
      </c>
      <c r="F11" s="8">
        <v>1869</v>
      </c>
      <c r="G11" s="8">
        <v>4</v>
      </c>
      <c r="H11" s="8">
        <v>72</v>
      </c>
      <c r="I11" s="8">
        <v>64</v>
      </c>
      <c r="J11" s="8">
        <v>4</v>
      </c>
      <c r="K11" s="8">
        <v>2</v>
      </c>
      <c r="L11" s="8">
        <v>58</v>
      </c>
      <c r="M11" s="8">
        <v>197</v>
      </c>
      <c r="N11" s="8">
        <v>22</v>
      </c>
      <c r="O11" s="8">
        <v>0</v>
      </c>
      <c r="P11" s="8">
        <v>295</v>
      </c>
      <c r="Q11" s="8">
        <v>17</v>
      </c>
      <c r="R11" s="8">
        <v>86</v>
      </c>
      <c r="S11" s="8">
        <v>50</v>
      </c>
      <c r="T11" s="12" t="s">
        <v>67</v>
      </c>
      <c r="U11" s="8">
        <v>47</v>
      </c>
      <c r="V11" s="8">
        <v>295</v>
      </c>
      <c r="W11" s="9">
        <v>47</v>
      </c>
      <c r="X11" s="9">
        <f>V11+W11</f>
        <v>342</v>
      </c>
      <c r="Y11" s="13">
        <f>V11+(W11/3)</f>
        <v>310.6666666666667</v>
      </c>
      <c r="Z11" s="30" t="s">
        <v>68</v>
      </c>
      <c r="AA11" s="15">
        <v>50</v>
      </c>
      <c r="AB11" s="34">
        <v>136.69333333333333</v>
      </c>
      <c r="AC11" s="16"/>
      <c r="AI11" s="33"/>
      <c r="AJ11" s="26"/>
      <c r="AK11" s="26"/>
      <c r="AL11" s="26"/>
    </row>
    <row r="12" spans="1:38" ht="15">
      <c r="A12" s="4" t="s">
        <v>36</v>
      </c>
      <c r="B12" s="10">
        <v>1665</v>
      </c>
      <c r="C12" s="10">
        <v>277</v>
      </c>
      <c r="D12" s="10">
        <f t="shared" si="0"/>
        <v>1942</v>
      </c>
      <c r="E12" s="10">
        <f aca="true" t="shared" si="1" ref="E12:E33">D12-F12</f>
        <v>287</v>
      </c>
      <c r="F12" s="10">
        <v>1655</v>
      </c>
      <c r="G12" s="10">
        <v>4</v>
      </c>
      <c r="H12" s="10">
        <v>50</v>
      </c>
      <c r="I12" s="10">
        <v>50</v>
      </c>
      <c r="J12" s="10">
        <v>11</v>
      </c>
      <c r="K12" s="10">
        <v>9</v>
      </c>
      <c r="L12" s="10">
        <v>30</v>
      </c>
      <c r="M12" s="10">
        <v>221</v>
      </c>
      <c r="N12" s="10">
        <v>9</v>
      </c>
      <c r="O12" s="10">
        <v>3</v>
      </c>
      <c r="P12" s="10">
        <v>287</v>
      </c>
      <c r="Q12" s="10">
        <v>21</v>
      </c>
      <c r="R12" s="10">
        <v>141</v>
      </c>
      <c r="S12" s="10">
        <v>50</v>
      </c>
      <c r="T12" s="10">
        <v>191</v>
      </c>
      <c r="U12" s="10">
        <v>22</v>
      </c>
      <c r="V12" s="10">
        <v>287</v>
      </c>
      <c r="W12" s="10">
        <v>22</v>
      </c>
      <c r="X12" s="10">
        <f aca="true" t="shared" si="2" ref="X12:X35">V12+W12</f>
        <v>309</v>
      </c>
      <c r="Y12" s="17">
        <f aca="true" t="shared" si="3" ref="Y12:Y35">V12+(W12/3)</f>
        <v>294.3333333333333</v>
      </c>
      <c r="Z12" s="30" t="s">
        <v>69</v>
      </c>
      <c r="AA12" s="10">
        <v>51</v>
      </c>
      <c r="AB12" s="35">
        <v>126.96732026143789</v>
      </c>
      <c r="AC12" s="19"/>
      <c r="AI12" s="33"/>
      <c r="AJ12" s="26"/>
      <c r="AK12" s="26"/>
      <c r="AL12" s="26"/>
    </row>
    <row r="13" spans="1:38" ht="15">
      <c r="A13" s="4" t="s">
        <v>37</v>
      </c>
      <c r="B13" s="10">
        <v>1856</v>
      </c>
      <c r="C13" s="10">
        <v>338</v>
      </c>
      <c r="D13" s="10">
        <f t="shared" si="0"/>
        <v>2194</v>
      </c>
      <c r="E13" s="10">
        <f t="shared" si="1"/>
        <v>471</v>
      </c>
      <c r="F13" s="10">
        <v>1723</v>
      </c>
      <c r="G13" s="10">
        <v>4</v>
      </c>
      <c r="H13" s="10">
        <v>56</v>
      </c>
      <c r="I13" s="10">
        <v>51</v>
      </c>
      <c r="J13" s="10">
        <v>21</v>
      </c>
      <c r="K13" s="10">
        <v>15</v>
      </c>
      <c r="L13" s="10">
        <v>15</v>
      </c>
      <c r="M13" s="10">
        <v>398</v>
      </c>
      <c r="N13" s="10">
        <v>12</v>
      </c>
      <c r="O13" s="10">
        <v>1</v>
      </c>
      <c r="P13" s="10">
        <v>471</v>
      </c>
      <c r="Q13" s="10">
        <v>22</v>
      </c>
      <c r="R13" s="10">
        <v>66</v>
      </c>
      <c r="S13" s="10">
        <v>49</v>
      </c>
      <c r="T13" s="10">
        <v>115</v>
      </c>
      <c r="U13" s="10">
        <v>26</v>
      </c>
      <c r="V13" s="10">
        <v>471</v>
      </c>
      <c r="W13" s="10">
        <v>26</v>
      </c>
      <c r="X13" s="10">
        <f t="shared" si="2"/>
        <v>497</v>
      </c>
      <c r="Y13" s="17">
        <f t="shared" si="3"/>
        <v>479.6666666666667</v>
      </c>
      <c r="Z13" s="30" t="s">
        <v>68</v>
      </c>
      <c r="AA13" s="10">
        <v>52</v>
      </c>
      <c r="AB13" s="35">
        <v>202.93589743589743</v>
      </c>
      <c r="AC13" s="19"/>
      <c r="AI13" s="33"/>
      <c r="AJ13" s="26"/>
      <c r="AK13" s="26"/>
      <c r="AL13" s="26"/>
    </row>
    <row r="14" spans="1:38" ht="15">
      <c r="A14" s="4" t="s">
        <v>38</v>
      </c>
      <c r="B14" s="10">
        <v>1902</v>
      </c>
      <c r="C14" s="10">
        <v>337</v>
      </c>
      <c r="D14" s="10">
        <f t="shared" si="0"/>
        <v>2239</v>
      </c>
      <c r="E14" s="10">
        <f t="shared" si="1"/>
        <v>355</v>
      </c>
      <c r="F14" s="10">
        <v>1884</v>
      </c>
      <c r="G14" s="10">
        <v>1</v>
      </c>
      <c r="H14" s="10">
        <v>66</v>
      </c>
      <c r="I14" s="10">
        <v>61</v>
      </c>
      <c r="J14" s="10">
        <v>46</v>
      </c>
      <c r="K14" s="10">
        <v>5</v>
      </c>
      <c r="L14" s="10">
        <v>10</v>
      </c>
      <c r="M14" s="10">
        <v>278</v>
      </c>
      <c r="N14" s="10">
        <v>10</v>
      </c>
      <c r="O14" s="10">
        <v>0</v>
      </c>
      <c r="P14" s="10">
        <v>355</v>
      </c>
      <c r="Q14" s="10">
        <v>20</v>
      </c>
      <c r="R14" s="10">
        <v>139</v>
      </c>
      <c r="S14" s="10">
        <v>49</v>
      </c>
      <c r="T14" s="10">
        <v>188</v>
      </c>
      <c r="U14" s="10">
        <v>60</v>
      </c>
      <c r="V14" s="10">
        <v>355</v>
      </c>
      <c r="W14" s="10">
        <v>60</v>
      </c>
      <c r="X14" s="10">
        <f t="shared" si="2"/>
        <v>415</v>
      </c>
      <c r="Y14" s="17">
        <f t="shared" si="3"/>
        <v>375</v>
      </c>
      <c r="Z14" s="30" t="s">
        <v>70</v>
      </c>
      <c r="AA14" s="10">
        <v>57</v>
      </c>
      <c r="AB14" s="35">
        <v>144.73684210526315</v>
      </c>
      <c r="AC14" s="19"/>
      <c r="AI14" s="33"/>
      <c r="AJ14" s="26"/>
      <c r="AK14" s="26"/>
      <c r="AL14" s="26"/>
    </row>
    <row r="15" spans="1:38" ht="15">
      <c r="A15" s="4" t="s">
        <v>39</v>
      </c>
      <c r="B15" s="10">
        <v>2064</v>
      </c>
      <c r="C15" s="10">
        <v>329</v>
      </c>
      <c r="D15" s="10">
        <f t="shared" si="0"/>
        <v>2393</v>
      </c>
      <c r="E15" s="10">
        <v>338</v>
      </c>
      <c r="F15" s="10">
        <v>2055</v>
      </c>
      <c r="G15" s="10">
        <v>12</v>
      </c>
      <c r="H15" s="10">
        <v>57</v>
      </c>
      <c r="I15" s="10">
        <v>55</v>
      </c>
      <c r="J15" s="10">
        <v>6</v>
      </c>
      <c r="K15" s="10">
        <v>4</v>
      </c>
      <c r="L15" s="10">
        <v>45</v>
      </c>
      <c r="M15" s="10">
        <v>254</v>
      </c>
      <c r="N15" s="10">
        <v>15</v>
      </c>
      <c r="O15" s="10">
        <v>0</v>
      </c>
      <c r="P15" s="10">
        <v>338</v>
      </c>
      <c r="Q15" s="10">
        <v>18</v>
      </c>
      <c r="R15" s="10">
        <v>107</v>
      </c>
      <c r="S15" s="10">
        <v>50</v>
      </c>
      <c r="T15" s="10">
        <v>157</v>
      </c>
      <c r="U15" s="10">
        <v>21</v>
      </c>
      <c r="V15" s="10">
        <v>337</v>
      </c>
      <c r="W15" s="10">
        <v>21</v>
      </c>
      <c r="X15" s="10">
        <f t="shared" si="2"/>
        <v>358</v>
      </c>
      <c r="Y15" s="17">
        <f t="shared" si="3"/>
        <v>344</v>
      </c>
      <c r="Z15" s="30" t="s">
        <v>67</v>
      </c>
      <c r="AA15" s="10">
        <v>52</v>
      </c>
      <c r="AB15" s="35">
        <v>145.53846153846152</v>
      </c>
      <c r="AC15" s="19"/>
      <c r="AI15" s="33"/>
      <c r="AJ15" s="26"/>
      <c r="AK15" s="26"/>
      <c r="AL15" s="26"/>
    </row>
    <row r="16" spans="1:38" ht="15">
      <c r="A16" s="4" t="s">
        <v>40</v>
      </c>
      <c r="B16" s="10">
        <v>1579</v>
      </c>
      <c r="C16" s="10">
        <v>329</v>
      </c>
      <c r="D16" s="10">
        <f t="shared" si="0"/>
        <v>1908</v>
      </c>
      <c r="E16" s="10">
        <f t="shared" si="1"/>
        <v>373</v>
      </c>
      <c r="F16" s="10">
        <v>1535</v>
      </c>
      <c r="G16" s="10">
        <v>1</v>
      </c>
      <c r="H16" s="10">
        <v>41</v>
      </c>
      <c r="I16" s="10">
        <v>31</v>
      </c>
      <c r="J16" s="10">
        <v>0</v>
      </c>
      <c r="K16" s="10">
        <v>8</v>
      </c>
      <c r="L16" s="10">
        <v>23</v>
      </c>
      <c r="M16" s="10">
        <v>311</v>
      </c>
      <c r="N16" s="10">
        <v>19</v>
      </c>
      <c r="O16" s="10">
        <v>1</v>
      </c>
      <c r="P16" s="10">
        <v>373</v>
      </c>
      <c r="Q16" s="10">
        <v>14</v>
      </c>
      <c r="R16" s="10">
        <v>95</v>
      </c>
      <c r="S16" s="10">
        <v>49</v>
      </c>
      <c r="T16" s="10">
        <v>144</v>
      </c>
      <c r="U16" s="10">
        <v>28</v>
      </c>
      <c r="V16" s="10">
        <v>373</v>
      </c>
      <c r="W16" s="10">
        <v>28</v>
      </c>
      <c r="X16" s="10">
        <f t="shared" si="2"/>
        <v>401</v>
      </c>
      <c r="Y16" s="17">
        <f t="shared" si="3"/>
        <v>382.3333333333333</v>
      </c>
      <c r="Z16" s="30" t="s">
        <v>71</v>
      </c>
      <c r="AA16" s="10">
        <v>60</v>
      </c>
      <c r="AB16" s="35">
        <v>140.1888888888889</v>
      </c>
      <c r="AC16" s="19"/>
      <c r="AI16" s="33"/>
      <c r="AJ16" s="26"/>
      <c r="AK16" s="26"/>
      <c r="AL16" s="26"/>
    </row>
    <row r="17" spans="1:38" ht="15">
      <c r="A17" s="4" t="s">
        <v>41</v>
      </c>
      <c r="B17" s="10">
        <v>0</v>
      </c>
      <c r="C17" s="10">
        <v>0</v>
      </c>
      <c r="D17" s="10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2"/>
        <v>0</v>
      </c>
      <c r="Y17" s="17">
        <f t="shared" si="3"/>
        <v>0</v>
      </c>
      <c r="Z17" s="30" t="s">
        <v>72</v>
      </c>
      <c r="AA17" s="10">
        <v>0</v>
      </c>
      <c r="AB17" s="35">
        <v>0</v>
      </c>
      <c r="AC17" s="19"/>
      <c r="AI17" s="33"/>
      <c r="AJ17" s="26"/>
      <c r="AK17" s="26"/>
      <c r="AL17" s="26"/>
    </row>
    <row r="18" spans="1:38" ht="15">
      <c r="A18" s="4" t="s">
        <v>42</v>
      </c>
      <c r="B18" s="10">
        <v>639</v>
      </c>
      <c r="C18" s="10">
        <v>114</v>
      </c>
      <c r="D18" s="10">
        <f aca="true" t="shared" si="4" ref="D18:D23">SUM(B18:C18)</f>
        <v>753</v>
      </c>
      <c r="E18" s="10">
        <v>194</v>
      </c>
      <c r="F18" s="10">
        <v>559</v>
      </c>
      <c r="G18" s="10">
        <v>4</v>
      </c>
      <c r="H18" s="10">
        <v>26</v>
      </c>
      <c r="I18" s="10">
        <v>23</v>
      </c>
      <c r="J18" s="10">
        <v>10</v>
      </c>
      <c r="K18" s="10">
        <v>2</v>
      </c>
      <c r="L18" s="10">
        <v>11</v>
      </c>
      <c r="M18" s="10">
        <v>150</v>
      </c>
      <c r="N18" s="10">
        <v>14</v>
      </c>
      <c r="O18" s="10">
        <v>0</v>
      </c>
      <c r="P18" s="10">
        <v>194</v>
      </c>
      <c r="Q18" s="10">
        <v>25</v>
      </c>
      <c r="R18" s="10">
        <v>0</v>
      </c>
      <c r="S18" s="10">
        <v>0</v>
      </c>
      <c r="T18" s="10">
        <v>0</v>
      </c>
      <c r="U18" s="10">
        <v>0</v>
      </c>
      <c r="V18" s="10">
        <v>195</v>
      </c>
      <c r="W18" s="10">
        <v>0</v>
      </c>
      <c r="X18" s="10">
        <f t="shared" si="2"/>
        <v>195</v>
      </c>
      <c r="Y18" s="17">
        <f t="shared" si="3"/>
        <v>195</v>
      </c>
      <c r="Z18" s="30" t="s">
        <v>72</v>
      </c>
      <c r="AA18" s="10">
        <v>58</v>
      </c>
      <c r="AB18" s="35">
        <v>73.96551724137932</v>
      </c>
      <c r="AC18" s="19"/>
      <c r="AI18" s="33"/>
      <c r="AJ18" s="26"/>
      <c r="AK18" s="26"/>
      <c r="AL18" s="26"/>
    </row>
    <row r="19" spans="1:38" ht="15">
      <c r="A19" s="4" t="s">
        <v>43</v>
      </c>
      <c r="B19" s="10">
        <v>1313</v>
      </c>
      <c r="C19" s="10">
        <v>322</v>
      </c>
      <c r="D19" s="10">
        <f t="shared" si="4"/>
        <v>1635</v>
      </c>
      <c r="E19" s="10">
        <f t="shared" si="1"/>
        <v>303</v>
      </c>
      <c r="F19" s="10">
        <v>1332</v>
      </c>
      <c r="G19" s="10">
        <v>3</v>
      </c>
      <c r="H19" s="10">
        <v>50</v>
      </c>
      <c r="I19" s="10">
        <v>48</v>
      </c>
      <c r="J19" s="10">
        <v>7</v>
      </c>
      <c r="K19" s="10">
        <v>9</v>
      </c>
      <c r="L19" s="10">
        <v>32</v>
      </c>
      <c r="M19" s="10">
        <v>232</v>
      </c>
      <c r="N19" s="10">
        <v>12</v>
      </c>
      <c r="O19" s="10">
        <v>6</v>
      </c>
      <c r="P19" s="10">
        <v>303</v>
      </c>
      <c r="Q19" s="10">
        <v>5</v>
      </c>
      <c r="R19" s="10">
        <v>20</v>
      </c>
      <c r="S19" s="10">
        <v>38</v>
      </c>
      <c r="T19" s="10">
        <v>58</v>
      </c>
      <c r="U19" s="10">
        <v>10</v>
      </c>
      <c r="V19" s="10">
        <v>303</v>
      </c>
      <c r="W19" s="10">
        <v>10</v>
      </c>
      <c r="X19" s="10">
        <f t="shared" si="2"/>
        <v>313</v>
      </c>
      <c r="Y19" s="17">
        <f t="shared" si="3"/>
        <v>306.3333333333333</v>
      </c>
      <c r="Z19" s="30" t="s">
        <v>73</v>
      </c>
      <c r="AA19" s="10">
        <v>62</v>
      </c>
      <c r="AB19" s="35">
        <v>108.69892473118279</v>
      </c>
      <c r="AC19" s="19"/>
      <c r="AI19" s="33"/>
      <c r="AJ19" s="26"/>
      <c r="AK19" s="26"/>
      <c r="AL19" s="26"/>
    </row>
    <row r="20" spans="1:38" ht="15">
      <c r="A20" s="4" t="s">
        <v>44</v>
      </c>
      <c r="B20" s="10">
        <v>1266</v>
      </c>
      <c r="C20" s="10">
        <v>670</v>
      </c>
      <c r="D20" s="10">
        <f t="shared" si="4"/>
        <v>1936</v>
      </c>
      <c r="E20" s="10">
        <f t="shared" si="1"/>
        <v>184</v>
      </c>
      <c r="F20" s="10">
        <v>1752</v>
      </c>
      <c r="G20" s="10">
        <v>0</v>
      </c>
      <c r="H20" s="10">
        <v>49</v>
      </c>
      <c r="I20" s="10">
        <v>48</v>
      </c>
      <c r="J20" s="10">
        <v>5</v>
      </c>
      <c r="K20" s="10">
        <v>3</v>
      </c>
      <c r="L20" s="10">
        <v>40</v>
      </c>
      <c r="M20" s="10">
        <v>116</v>
      </c>
      <c r="N20" s="10">
        <v>17</v>
      </c>
      <c r="O20" s="10">
        <v>2</v>
      </c>
      <c r="P20" s="10">
        <v>184</v>
      </c>
      <c r="Q20" s="10">
        <v>4</v>
      </c>
      <c r="R20" s="10">
        <v>15</v>
      </c>
      <c r="S20" s="10">
        <v>37</v>
      </c>
      <c r="T20" s="10">
        <v>52</v>
      </c>
      <c r="U20" s="10">
        <v>1</v>
      </c>
      <c r="V20" s="10">
        <v>184</v>
      </c>
      <c r="W20" s="10">
        <v>1</v>
      </c>
      <c r="X20" s="10">
        <f t="shared" si="2"/>
        <v>185</v>
      </c>
      <c r="Y20" s="17">
        <f t="shared" si="3"/>
        <v>184.33333333333334</v>
      </c>
      <c r="Z20" s="30" t="s">
        <v>74</v>
      </c>
      <c r="AA20" s="10">
        <v>34</v>
      </c>
      <c r="AB20" s="35">
        <v>119.27450980392157</v>
      </c>
      <c r="AC20" s="19"/>
      <c r="AI20" s="33"/>
      <c r="AJ20" s="26"/>
      <c r="AK20" s="26"/>
      <c r="AL20" s="26"/>
    </row>
    <row r="21" spans="1:38" ht="15">
      <c r="A21" s="4" t="s">
        <v>45</v>
      </c>
      <c r="B21" s="10">
        <v>1187</v>
      </c>
      <c r="C21" s="10">
        <v>2</v>
      </c>
      <c r="D21" s="10">
        <f t="shared" si="4"/>
        <v>1189</v>
      </c>
      <c r="E21" s="10">
        <f t="shared" si="1"/>
        <v>41</v>
      </c>
      <c r="F21" s="10">
        <v>1148</v>
      </c>
      <c r="G21" s="10">
        <v>0</v>
      </c>
      <c r="H21" s="10">
        <v>28</v>
      </c>
      <c r="I21" s="10">
        <v>28</v>
      </c>
      <c r="J21" s="10">
        <v>1</v>
      </c>
      <c r="K21" s="10">
        <v>6</v>
      </c>
      <c r="L21" s="10">
        <v>21</v>
      </c>
      <c r="M21" s="10">
        <v>13</v>
      </c>
      <c r="N21" s="10">
        <v>0</v>
      </c>
      <c r="O21" s="10">
        <v>0</v>
      </c>
      <c r="P21" s="10">
        <v>41</v>
      </c>
      <c r="Q21" s="10">
        <v>1</v>
      </c>
      <c r="R21" s="10">
        <v>55</v>
      </c>
      <c r="S21" s="10">
        <v>9</v>
      </c>
      <c r="T21" s="10">
        <v>64</v>
      </c>
      <c r="U21" s="10">
        <v>3</v>
      </c>
      <c r="V21" s="10">
        <v>41</v>
      </c>
      <c r="W21" s="10">
        <v>3</v>
      </c>
      <c r="X21" s="10">
        <f t="shared" si="2"/>
        <v>44</v>
      </c>
      <c r="Y21" s="17">
        <f t="shared" si="3"/>
        <v>42</v>
      </c>
      <c r="Z21" s="30" t="s">
        <v>75</v>
      </c>
      <c r="AA21" s="10">
        <v>9</v>
      </c>
      <c r="AB21" s="35">
        <v>102.66666666666666</v>
      </c>
      <c r="AC21" s="19"/>
      <c r="AI21" s="33"/>
      <c r="AJ21" s="26"/>
      <c r="AK21" s="26"/>
      <c r="AL21" s="26"/>
    </row>
    <row r="22" spans="1:38" ht="15">
      <c r="A22" s="4" t="s">
        <v>46</v>
      </c>
      <c r="B22" s="10">
        <v>1354</v>
      </c>
      <c r="C22" s="10">
        <v>372</v>
      </c>
      <c r="D22" s="10">
        <f t="shared" si="4"/>
        <v>1726</v>
      </c>
      <c r="E22" s="10">
        <f t="shared" si="1"/>
        <v>349</v>
      </c>
      <c r="F22" s="10">
        <v>1377</v>
      </c>
      <c r="G22" s="10">
        <v>0</v>
      </c>
      <c r="H22" s="10">
        <v>63</v>
      </c>
      <c r="I22" s="10">
        <v>56</v>
      </c>
      <c r="J22" s="10">
        <v>4</v>
      </c>
      <c r="K22" s="10">
        <v>7</v>
      </c>
      <c r="L22" s="10">
        <v>45</v>
      </c>
      <c r="M22" s="10">
        <v>274</v>
      </c>
      <c r="N22" s="10">
        <v>11</v>
      </c>
      <c r="O22" s="10">
        <v>1</v>
      </c>
      <c r="P22" s="10">
        <v>349</v>
      </c>
      <c r="Q22" s="10">
        <v>10</v>
      </c>
      <c r="R22" s="10">
        <v>10</v>
      </c>
      <c r="S22" s="10">
        <v>29</v>
      </c>
      <c r="T22" s="10">
        <v>39</v>
      </c>
      <c r="U22" s="10">
        <v>6</v>
      </c>
      <c r="V22" s="10">
        <v>349</v>
      </c>
      <c r="W22" s="10">
        <v>6</v>
      </c>
      <c r="X22" s="10">
        <f t="shared" si="2"/>
        <v>355</v>
      </c>
      <c r="Y22" s="17">
        <f t="shared" si="3"/>
        <v>351</v>
      </c>
      <c r="Z22" s="30" t="s">
        <v>76</v>
      </c>
      <c r="AA22" s="10">
        <v>55</v>
      </c>
      <c r="AB22" s="35">
        <v>140.4</v>
      </c>
      <c r="AC22" s="19"/>
      <c r="AI22" s="33"/>
      <c r="AJ22" s="26"/>
      <c r="AK22" s="26"/>
      <c r="AL22" s="26"/>
    </row>
    <row r="23" spans="1:38" ht="15">
      <c r="A23" s="4" t="s">
        <v>47</v>
      </c>
      <c r="B23" s="10">
        <v>1006</v>
      </c>
      <c r="C23" s="10">
        <v>700</v>
      </c>
      <c r="D23" s="10">
        <f t="shared" si="4"/>
        <v>1706</v>
      </c>
      <c r="E23" s="10">
        <f t="shared" si="1"/>
        <v>299</v>
      </c>
      <c r="F23" s="10">
        <v>1407</v>
      </c>
      <c r="G23" s="10">
        <v>0</v>
      </c>
      <c r="H23" s="10">
        <v>79</v>
      </c>
      <c r="I23" s="10">
        <v>77</v>
      </c>
      <c r="J23" s="10">
        <v>5</v>
      </c>
      <c r="K23" s="10">
        <v>7</v>
      </c>
      <c r="L23" s="10">
        <v>65</v>
      </c>
      <c r="M23" s="10">
        <v>209</v>
      </c>
      <c r="N23" s="10">
        <v>11</v>
      </c>
      <c r="O23" s="10">
        <v>0</v>
      </c>
      <c r="P23" s="10">
        <v>299</v>
      </c>
      <c r="Q23" s="10">
        <v>8</v>
      </c>
      <c r="R23" s="10">
        <v>79</v>
      </c>
      <c r="S23" s="10">
        <v>31</v>
      </c>
      <c r="T23" s="10">
        <v>110</v>
      </c>
      <c r="U23" s="10">
        <v>37</v>
      </c>
      <c r="V23" s="10">
        <v>299</v>
      </c>
      <c r="W23" s="10">
        <v>37</v>
      </c>
      <c r="X23" s="10">
        <f t="shared" si="2"/>
        <v>336</v>
      </c>
      <c r="Y23" s="17">
        <f t="shared" si="3"/>
        <v>311.3333333333333</v>
      </c>
      <c r="Z23" s="30" t="s">
        <v>77</v>
      </c>
      <c r="AA23" s="10">
        <v>60</v>
      </c>
      <c r="AB23" s="35">
        <v>114.15555555555555</v>
      </c>
      <c r="AC23" s="19"/>
      <c r="AI23" s="33"/>
      <c r="AJ23" s="26"/>
      <c r="AK23" s="26"/>
      <c r="AL23" s="26"/>
    </row>
    <row r="24" spans="1:38" ht="15">
      <c r="A24" s="4" t="s">
        <v>48</v>
      </c>
      <c r="B24" s="10">
        <v>0</v>
      </c>
      <c r="C24" s="10">
        <v>0</v>
      </c>
      <c r="D24" s="10">
        <v>0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2"/>
        <v>0</v>
      </c>
      <c r="Y24" s="17">
        <f t="shared" si="3"/>
        <v>0</v>
      </c>
      <c r="Z24" s="30" t="s">
        <v>72</v>
      </c>
      <c r="AA24" s="10">
        <v>0</v>
      </c>
      <c r="AB24" s="35">
        <v>0</v>
      </c>
      <c r="AC24" s="19"/>
      <c r="AI24" s="33"/>
      <c r="AJ24" s="26"/>
      <c r="AK24" s="26"/>
      <c r="AL24" s="26"/>
    </row>
    <row r="25" spans="1:38" ht="15">
      <c r="A25" s="4" t="s">
        <v>63</v>
      </c>
      <c r="B25" s="10">
        <v>679</v>
      </c>
      <c r="C25" s="10">
        <v>129</v>
      </c>
      <c r="D25" s="10">
        <f aca="true" t="shared" si="5" ref="D25:D34">SUM(B25:C25)</f>
        <v>808</v>
      </c>
      <c r="E25" s="10">
        <f t="shared" si="1"/>
        <v>66</v>
      </c>
      <c r="F25" s="10">
        <v>742</v>
      </c>
      <c r="G25" s="10">
        <v>1</v>
      </c>
      <c r="H25" s="10">
        <v>3</v>
      </c>
      <c r="I25" s="10">
        <v>3</v>
      </c>
      <c r="J25" s="10">
        <v>0</v>
      </c>
      <c r="K25" s="10">
        <v>1</v>
      </c>
      <c r="L25" s="10">
        <v>2</v>
      </c>
      <c r="M25" s="10">
        <v>60</v>
      </c>
      <c r="N25" s="10">
        <v>2</v>
      </c>
      <c r="O25" s="10">
        <v>0</v>
      </c>
      <c r="P25" s="10">
        <v>66</v>
      </c>
      <c r="Q25" s="10">
        <v>1</v>
      </c>
      <c r="R25" s="10">
        <v>31</v>
      </c>
      <c r="S25" s="10">
        <v>25</v>
      </c>
      <c r="T25" s="10">
        <v>56</v>
      </c>
      <c r="U25" s="10">
        <v>0</v>
      </c>
      <c r="V25" s="10">
        <v>66</v>
      </c>
      <c r="W25" s="10">
        <v>0</v>
      </c>
      <c r="X25" s="10">
        <f t="shared" si="2"/>
        <v>66</v>
      </c>
      <c r="Y25" s="17">
        <f t="shared" si="3"/>
        <v>66</v>
      </c>
      <c r="Z25" s="30" t="s">
        <v>78</v>
      </c>
      <c r="AA25" s="10">
        <v>22</v>
      </c>
      <c r="AB25" s="35">
        <v>66</v>
      </c>
      <c r="AC25" s="19"/>
      <c r="AI25" s="33"/>
      <c r="AJ25" s="26"/>
      <c r="AK25" s="26"/>
      <c r="AL25" s="26"/>
    </row>
    <row r="26" spans="1:38" ht="15">
      <c r="A26" s="4" t="s">
        <v>64</v>
      </c>
      <c r="B26" s="10">
        <v>711</v>
      </c>
      <c r="C26" s="10">
        <v>94</v>
      </c>
      <c r="D26" s="10">
        <f t="shared" si="5"/>
        <v>805</v>
      </c>
      <c r="E26" s="10">
        <f t="shared" si="1"/>
        <v>89</v>
      </c>
      <c r="F26" s="10">
        <v>716</v>
      </c>
      <c r="G26" s="10">
        <v>0</v>
      </c>
      <c r="H26" s="10">
        <v>2</v>
      </c>
      <c r="I26" s="10">
        <v>1</v>
      </c>
      <c r="J26" s="10">
        <v>1</v>
      </c>
      <c r="K26" s="10">
        <v>0</v>
      </c>
      <c r="L26" s="10">
        <v>0</v>
      </c>
      <c r="M26" s="10">
        <v>78</v>
      </c>
      <c r="N26" s="10">
        <v>9</v>
      </c>
      <c r="O26" s="10">
        <v>0</v>
      </c>
      <c r="P26" s="10">
        <v>89</v>
      </c>
      <c r="Q26" s="10">
        <v>0</v>
      </c>
      <c r="R26" s="10">
        <v>9</v>
      </c>
      <c r="S26" s="10">
        <v>32</v>
      </c>
      <c r="T26" s="10">
        <v>41</v>
      </c>
      <c r="U26" s="10">
        <v>11</v>
      </c>
      <c r="V26" s="10">
        <v>89</v>
      </c>
      <c r="W26" s="10">
        <v>11</v>
      </c>
      <c r="X26" s="10">
        <f t="shared" si="2"/>
        <v>100</v>
      </c>
      <c r="Y26" s="17">
        <f t="shared" si="3"/>
        <v>92.66666666666667</v>
      </c>
      <c r="Z26" s="30" t="s">
        <v>79</v>
      </c>
      <c r="AA26" s="10">
        <v>22</v>
      </c>
      <c r="AB26" s="35">
        <v>92.66666666666667</v>
      </c>
      <c r="AC26" s="19"/>
      <c r="AI26" s="33"/>
      <c r="AJ26" s="26"/>
      <c r="AK26" s="26"/>
      <c r="AL26" s="26"/>
    </row>
    <row r="27" spans="1:38" ht="15">
      <c r="A27" s="4" t="s">
        <v>65</v>
      </c>
      <c r="B27" s="10">
        <v>610</v>
      </c>
      <c r="C27" s="10">
        <v>198</v>
      </c>
      <c r="D27" s="10">
        <f t="shared" si="5"/>
        <v>808</v>
      </c>
      <c r="E27" s="10">
        <f t="shared" si="1"/>
        <v>99</v>
      </c>
      <c r="F27" s="10">
        <v>709</v>
      </c>
      <c r="G27" s="10">
        <v>0</v>
      </c>
      <c r="H27" s="10">
        <v>15</v>
      </c>
      <c r="I27" s="10">
        <v>10</v>
      </c>
      <c r="J27" s="10">
        <v>0</v>
      </c>
      <c r="K27" s="10">
        <v>6</v>
      </c>
      <c r="L27" s="10">
        <v>4</v>
      </c>
      <c r="M27" s="10">
        <v>83</v>
      </c>
      <c r="N27" s="10">
        <v>1</v>
      </c>
      <c r="O27" s="10">
        <v>0</v>
      </c>
      <c r="P27" s="10">
        <v>99</v>
      </c>
      <c r="Q27" s="10">
        <v>3</v>
      </c>
      <c r="R27" s="10">
        <v>15</v>
      </c>
      <c r="S27" s="10">
        <v>28</v>
      </c>
      <c r="T27" s="10">
        <v>43</v>
      </c>
      <c r="U27" s="10">
        <v>0</v>
      </c>
      <c r="V27" s="10">
        <v>99</v>
      </c>
      <c r="W27" s="10">
        <v>0</v>
      </c>
      <c r="X27" s="10">
        <f t="shared" si="2"/>
        <v>99</v>
      </c>
      <c r="Y27" s="17">
        <f t="shared" si="3"/>
        <v>99</v>
      </c>
      <c r="Z27" s="30" t="s">
        <v>80</v>
      </c>
      <c r="AA27" s="10">
        <v>23</v>
      </c>
      <c r="AB27" s="35">
        <v>94.69565217391305</v>
      </c>
      <c r="AC27" s="19"/>
      <c r="AI27" s="33"/>
      <c r="AJ27" s="26"/>
      <c r="AK27" s="26"/>
      <c r="AL27" s="26"/>
    </row>
    <row r="28" spans="1:38" ht="15">
      <c r="A28" s="4" t="s">
        <v>66</v>
      </c>
      <c r="B28" s="10">
        <v>712</v>
      </c>
      <c r="C28" s="10">
        <v>91</v>
      </c>
      <c r="D28" s="10">
        <f t="shared" si="5"/>
        <v>803</v>
      </c>
      <c r="E28" s="10">
        <f t="shared" si="1"/>
        <v>84</v>
      </c>
      <c r="F28" s="10">
        <v>719</v>
      </c>
      <c r="G28" s="10">
        <v>0</v>
      </c>
      <c r="H28" s="10">
        <v>6</v>
      </c>
      <c r="I28" s="10">
        <v>3</v>
      </c>
      <c r="J28" s="10">
        <v>0</v>
      </c>
      <c r="K28" s="10">
        <v>2</v>
      </c>
      <c r="L28" s="10">
        <v>1</v>
      </c>
      <c r="M28" s="10">
        <v>76</v>
      </c>
      <c r="N28" s="10">
        <v>2</v>
      </c>
      <c r="O28" s="10">
        <v>0</v>
      </c>
      <c r="P28" s="10">
        <v>84</v>
      </c>
      <c r="Q28" s="10">
        <v>0</v>
      </c>
      <c r="R28" s="10">
        <v>2</v>
      </c>
      <c r="S28" s="10">
        <v>20</v>
      </c>
      <c r="T28" s="10">
        <v>22</v>
      </c>
      <c r="U28" s="10">
        <v>9</v>
      </c>
      <c r="V28" s="10">
        <v>84</v>
      </c>
      <c r="W28" s="10">
        <v>9</v>
      </c>
      <c r="X28" s="10">
        <f t="shared" si="2"/>
        <v>93</v>
      </c>
      <c r="Y28" s="17">
        <f t="shared" si="3"/>
        <v>87</v>
      </c>
      <c r="Z28" s="30" t="s">
        <v>81</v>
      </c>
      <c r="AA28" s="10">
        <v>22</v>
      </c>
      <c r="AB28" s="35">
        <v>87</v>
      </c>
      <c r="AC28" s="19"/>
      <c r="AI28" s="33"/>
      <c r="AJ28" s="26"/>
      <c r="AK28" s="26"/>
      <c r="AL28" s="26"/>
    </row>
    <row r="29" spans="1:38" ht="15">
      <c r="A29" s="4" t="s">
        <v>49</v>
      </c>
      <c r="B29" s="10">
        <v>1609</v>
      </c>
      <c r="C29" s="10">
        <v>250</v>
      </c>
      <c r="D29" s="10">
        <f t="shared" si="5"/>
        <v>1859</v>
      </c>
      <c r="E29" s="10">
        <f t="shared" si="1"/>
        <v>229</v>
      </c>
      <c r="F29" s="10">
        <v>1630</v>
      </c>
      <c r="G29" s="10">
        <v>0</v>
      </c>
      <c r="H29" s="10">
        <v>65</v>
      </c>
      <c r="I29" s="10">
        <v>60</v>
      </c>
      <c r="J29" s="10">
        <v>4</v>
      </c>
      <c r="K29" s="10">
        <v>2</v>
      </c>
      <c r="L29" s="10">
        <v>54</v>
      </c>
      <c r="M29" s="10">
        <v>154</v>
      </c>
      <c r="N29" s="10">
        <v>10</v>
      </c>
      <c r="O29" s="10">
        <v>0</v>
      </c>
      <c r="P29" s="10">
        <v>229</v>
      </c>
      <c r="Q29" s="10">
        <v>6</v>
      </c>
      <c r="R29" s="10">
        <v>78</v>
      </c>
      <c r="S29" s="10">
        <v>66</v>
      </c>
      <c r="T29" s="10">
        <v>144</v>
      </c>
      <c r="U29" s="10">
        <v>62</v>
      </c>
      <c r="V29" s="10">
        <v>229</v>
      </c>
      <c r="W29" s="10">
        <v>62</v>
      </c>
      <c r="X29" s="10">
        <f t="shared" si="2"/>
        <v>291</v>
      </c>
      <c r="Y29" s="17">
        <f t="shared" si="3"/>
        <v>249.66666666666666</v>
      </c>
      <c r="Z29" s="30" t="s">
        <v>87</v>
      </c>
      <c r="AA29" s="10">
        <v>50</v>
      </c>
      <c r="AB29" s="35">
        <v>109.55999999999999</v>
      </c>
      <c r="AC29" s="19"/>
      <c r="AI29" s="33"/>
      <c r="AJ29" s="26"/>
      <c r="AK29" s="26"/>
      <c r="AL29" s="26"/>
    </row>
    <row r="30" spans="1:38" ht="15">
      <c r="A30" s="4" t="s">
        <v>50</v>
      </c>
      <c r="B30" s="10">
        <v>2027</v>
      </c>
      <c r="C30" s="10">
        <v>308</v>
      </c>
      <c r="D30" s="10">
        <f t="shared" si="5"/>
        <v>2335</v>
      </c>
      <c r="E30" s="10">
        <f t="shared" si="1"/>
        <v>103</v>
      </c>
      <c r="F30" s="10">
        <v>2232</v>
      </c>
      <c r="G30" s="10">
        <v>3</v>
      </c>
      <c r="H30" s="10">
        <v>31</v>
      </c>
      <c r="I30" s="10">
        <v>27</v>
      </c>
      <c r="J30" s="10">
        <v>1</v>
      </c>
      <c r="K30" s="10">
        <v>1</v>
      </c>
      <c r="L30" s="10">
        <v>25</v>
      </c>
      <c r="M30" s="10">
        <v>66</v>
      </c>
      <c r="N30" s="10">
        <v>2</v>
      </c>
      <c r="O30" s="10">
        <v>1</v>
      </c>
      <c r="P30" s="10">
        <v>103</v>
      </c>
      <c r="Q30" s="10">
        <v>6</v>
      </c>
      <c r="R30" s="10">
        <v>61</v>
      </c>
      <c r="S30" s="10">
        <v>65</v>
      </c>
      <c r="T30" s="10">
        <v>126</v>
      </c>
      <c r="U30" s="10">
        <v>13</v>
      </c>
      <c r="V30" s="10">
        <v>103</v>
      </c>
      <c r="W30" s="10">
        <v>13</v>
      </c>
      <c r="X30" s="10">
        <f t="shared" si="2"/>
        <v>116</v>
      </c>
      <c r="Y30" s="17">
        <f t="shared" si="3"/>
        <v>107.33333333333333</v>
      </c>
      <c r="Z30" s="30" t="s">
        <v>82</v>
      </c>
      <c r="AA30" s="10">
        <v>47</v>
      </c>
      <c r="AB30" s="35">
        <v>50.24113475177305</v>
      </c>
      <c r="AC30" s="19"/>
      <c r="AI30" s="33"/>
      <c r="AJ30" s="26"/>
      <c r="AK30" s="26"/>
      <c r="AL30" s="26"/>
    </row>
    <row r="31" spans="1:38" ht="15">
      <c r="A31" s="4" t="s">
        <v>51</v>
      </c>
      <c r="B31" s="10">
        <v>1908</v>
      </c>
      <c r="C31" s="10">
        <v>334</v>
      </c>
      <c r="D31" s="10">
        <f t="shared" si="5"/>
        <v>2242</v>
      </c>
      <c r="E31" s="10">
        <f t="shared" si="1"/>
        <v>326</v>
      </c>
      <c r="F31" s="10">
        <v>1916</v>
      </c>
      <c r="G31" s="10">
        <v>3</v>
      </c>
      <c r="H31" s="10">
        <v>67</v>
      </c>
      <c r="I31" s="10">
        <v>63</v>
      </c>
      <c r="J31" s="10">
        <v>11</v>
      </c>
      <c r="K31" s="10">
        <v>3</v>
      </c>
      <c r="L31" s="10">
        <v>49</v>
      </c>
      <c r="M31" s="10">
        <v>232</v>
      </c>
      <c r="N31" s="10">
        <v>24</v>
      </c>
      <c r="O31" s="10">
        <v>0</v>
      </c>
      <c r="P31" s="10">
        <v>326</v>
      </c>
      <c r="Q31" s="10">
        <v>14</v>
      </c>
      <c r="R31" s="10">
        <v>76</v>
      </c>
      <c r="S31" s="10">
        <v>47</v>
      </c>
      <c r="T31" s="10">
        <v>123</v>
      </c>
      <c r="U31" s="10">
        <v>44</v>
      </c>
      <c r="V31" s="10">
        <v>326</v>
      </c>
      <c r="W31" s="10">
        <v>44</v>
      </c>
      <c r="X31" s="10">
        <f t="shared" si="2"/>
        <v>370</v>
      </c>
      <c r="Y31" s="17">
        <f t="shared" si="3"/>
        <v>340.6666666666667</v>
      </c>
      <c r="Z31" s="30" t="s">
        <v>83</v>
      </c>
      <c r="AA31" s="10">
        <v>60</v>
      </c>
      <c r="AB31" s="35">
        <v>124.91111111111113</v>
      </c>
      <c r="AC31" s="19"/>
      <c r="AI31" s="33"/>
      <c r="AJ31" s="26"/>
      <c r="AK31" s="26"/>
      <c r="AL31" s="26"/>
    </row>
    <row r="32" spans="1:38" ht="15">
      <c r="A32" s="4" t="s">
        <v>52</v>
      </c>
      <c r="B32" s="10">
        <v>2019</v>
      </c>
      <c r="C32" s="10">
        <v>336</v>
      </c>
      <c r="D32" s="10">
        <f t="shared" si="5"/>
        <v>2355</v>
      </c>
      <c r="E32" s="10">
        <f t="shared" si="1"/>
        <v>272</v>
      </c>
      <c r="F32" s="10">
        <v>2083</v>
      </c>
      <c r="G32" s="10">
        <v>2</v>
      </c>
      <c r="H32" s="10">
        <v>40</v>
      </c>
      <c r="I32" s="10">
        <v>40</v>
      </c>
      <c r="J32" s="10">
        <v>3</v>
      </c>
      <c r="K32" s="10">
        <v>4</v>
      </c>
      <c r="L32" s="10">
        <v>33</v>
      </c>
      <c r="M32" s="10">
        <v>211</v>
      </c>
      <c r="N32" s="10">
        <v>11</v>
      </c>
      <c r="O32" s="10">
        <v>8</v>
      </c>
      <c r="P32" s="10">
        <v>272</v>
      </c>
      <c r="Q32" s="10">
        <v>19</v>
      </c>
      <c r="R32" s="10">
        <v>94</v>
      </c>
      <c r="S32" s="10">
        <v>47</v>
      </c>
      <c r="T32" s="10">
        <v>141</v>
      </c>
      <c r="U32" s="10">
        <v>17</v>
      </c>
      <c r="V32" s="10">
        <v>272</v>
      </c>
      <c r="W32" s="10">
        <v>17</v>
      </c>
      <c r="X32" s="10">
        <f t="shared" si="2"/>
        <v>289</v>
      </c>
      <c r="Y32" s="17">
        <f t="shared" si="3"/>
        <v>277.6666666666667</v>
      </c>
      <c r="Z32" s="30" t="s">
        <v>84</v>
      </c>
      <c r="AA32" s="10">
        <v>60</v>
      </c>
      <c r="AB32" s="35">
        <v>101.81111111111113</v>
      </c>
      <c r="AC32" s="19"/>
      <c r="AI32" s="33"/>
      <c r="AJ32" s="26"/>
      <c r="AK32" s="26"/>
      <c r="AL32" s="26"/>
    </row>
    <row r="33" spans="1:38" ht="15">
      <c r="A33" s="4" t="s">
        <v>53</v>
      </c>
      <c r="B33" s="10">
        <v>1946</v>
      </c>
      <c r="C33" s="10">
        <v>325</v>
      </c>
      <c r="D33" s="10">
        <f t="shared" si="5"/>
        <v>2271</v>
      </c>
      <c r="E33" s="10">
        <f t="shared" si="1"/>
        <v>306</v>
      </c>
      <c r="F33" s="10">
        <v>1965</v>
      </c>
      <c r="G33" s="10">
        <v>0</v>
      </c>
      <c r="H33" s="10">
        <v>74</v>
      </c>
      <c r="I33" s="10">
        <v>71</v>
      </c>
      <c r="J33" s="10">
        <v>8</v>
      </c>
      <c r="K33" s="10">
        <v>7</v>
      </c>
      <c r="L33" s="10">
        <v>56</v>
      </c>
      <c r="M33" s="10">
        <v>228</v>
      </c>
      <c r="N33" s="10">
        <v>4</v>
      </c>
      <c r="O33" s="10">
        <v>0</v>
      </c>
      <c r="P33" s="10">
        <v>306</v>
      </c>
      <c r="Q33" s="10">
        <v>16</v>
      </c>
      <c r="R33" s="10">
        <v>28</v>
      </c>
      <c r="S33" s="10">
        <v>46</v>
      </c>
      <c r="T33" s="10">
        <v>74</v>
      </c>
      <c r="U33" s="10">
        <v>16</v>
      </c>
      <c r="V33" s="10">
        <v>306</v>
      </c>
      <c r="W33" s="10">
        <v>16</v>
      </c>
      <c r="X33" s="10">
        <f t="shared" si="2"/>
        <v>322</v>
      </c>
      <c r="Y33" s="17">
        <f t="shared" si="3"/>
        <v>311.3333333333333</v>
      </c>
      <c r="Z33" s="30" t="s">
        <v>85</v>
      </c>
      <c r="AA33" s="10">
        <v>52</v>
      </c>
      <c r="AB33" s="35">
        <v>131.7179487179487</v>
      </c>
      <c r="AC33" s="19"/>
      <c r="AI33" s="33"/>
      <c r="AJ33" s="26"/>
      <c r="AK33" s="26"/>
      <c r="AL33" s="26"/>
    </row>
    <row r="34" spans="1:38" ht="15.75" thickBot="1">
      <c r="A34" s="4" t="s">
        <v>54</v>
      </c>
      <c r="B34" s="10">
        <v>1022</v>
      </c>
      <c r="C34" s="10">
        <v>244</v>
      </c>
      <c r="D34" s="10">
        <f t="shared" si="5"/>
        <v>1266</v>
      </c>
      <c r="E34" s="11">
        <v>532</v>
      </c>
      <c r="F34" s="10">
        <v>734</v>
      </c>
      <c r="G34" s="10">
        <v>1</v>
      </c>
      <c r="H34" s="10">
        <v>31</v>
      </c>
      <c r="I34" s="10">
        <v>27</v>
      </c>
      <c r="J34" s="10">
        <v>7</v>
      </c>
      <c r="K34" s="10">
        <v>6</v>
      </c>
      <c r="L34" s="10">
        <v>14</v>
      </c>
      <c r="M34" s="10">
        <v>491</v>
      </c>
      <c r="N34" s="10">
        <v>9</v>
      </c>
      <c r="O34" s="10">
        <v>0</v>
      </c>
      <c r="P34" s="10">
        <v>532</v>
      </c>
      <c r="Q34" s="10">
        <v>0</v>
      </c>
      <c r="R34" s="10">
        <v>14</v>
      </c>
      <c r="S34" s="10">
        <v>23</v>
      </c>
      <c r="T34" s="10">
        <v>37</v>
      </c>
      <c r="U34" s="10">
        <v>15</v>
      </c>
      <c r="V34" s="10">
        <v>527</v>
      </c>
      <c r="W34" s="11">
        <v>15</v>
      </c>
      <c r="X34" s="20">
        <f t="shared" si="2"/>
        <v>542</v>
      </c>
      <c r="Y34" s="21">
        <f t="shared" si="3"/>
        <v>532</v>
      </c>
      <c r="Z34" s="31" t="s">
        <v>86</v>
      </c>
      <c r="AA34" s="11">
        <v>59</v>
      </c>
      <c r="AB34" s="36">
        <v>198.3728813559322</v>
      </c>
      <c r="AC34" s="19"/>
      <c r="AI34" s="33"/>
      <c r="AJ34" s="26"/>
      <c r="AK34" s="26"/>
      <c r="AL34" s="26"/>
    </row>
    <row r="35" spans="1:38" ht="15.75" thickBot="1">
      <c r="A35" s="5" t="s">
        <v>55</v>
      </c>
      <c r="B35" s="7">
        <f>SUM(B11:B34)</f>
        <v>30896</v>
      </c>
      <c r="C35" s="7">
        <f>SUM(C11:C34)</f>
        <v>6441</v>
      </c>
      <c r="D35" s="7">
        <f>SUM(D11:D34)</f>
        <v>37337</v>
      </c>
      <c r="E35" s="7">
        <f>SUM(E11:E34)</f>
        <v>5595</v>
      </c>
      <c r="F35" s="7">
        <f aca="true" t="shared" si="6" ref="F35:S35">SUM(F11:F34)</f>
        <v>31742</v>
      </c>
      <c r="G35" s="7">
        <f t="shared" si="6"/>
        <v>43</v>
      </c>
      <c r="H35" s="7">
        <f t="shared" si="6"/>
        <v>971</v>
      </c>
      <c r="I35" s="7">
        <f t="shared" si="6"/>
        <v>897</v>
      </c>
      <c r="J35" s="7">
        <f t="shared" si="6"/>
        <v>155</v>
      </c>
      <c r="K35" s="7">
        <f t="shared" si="6"/>
        <v>109</v>
      </c>
      <c r="L35" s="7">
        <f t="shared" si="6"/>
        <v>633</v>
      </c>
      <c r="M35" s="7">
        <f t="shared" si="6"/>
        <v>4332</v>
      </c>
      <c r="N35" s="7">
        <f t="shared" si="6"/>
        <v>226</v>
      </c>
      <c r="O35" s="7">
        <f t="shared" si="6"/>
        <v>23</v>
      </c>
      <c r="P35" s="7">
        <f t="shared" si="6"/>
        <v>5595</v>
      </c>
      <c r="Q35" s="7">
        <f t="shared" si="6"/>
        <v>230</v>
      </c>
      <c r="R35" s="7">
        <f t="shared" si="6"/>
        <v>1221</v>
      </c>
      <c r="S35" s="7">
        <f t="shared" si="6"/>
        <v>840</v>
      </c>
      <c r="T35" s="7">
        <v>2061</v>
      </c>
      <c r="U35" s="7">
        <f>SUM(U11:U34)</f>
        <v>448</v>
      </c>
      <c r="V35" s="7">
        <f>SUM(V11:V34)</f>
        <v>5590</v>
      </c>
      <c r="W35" s="7">
        <f>SUM(W11:W34)</f>
        <v>448</v>
      </c>
      <c r="X35" s="7">
        <f t="shared" si="2"/>
        <v>6038</v>
      </c>
      <c r="Y35" s="23">
        <f t="shared" si="3"/>
        <v>5739.333333333333</v>
      </c>
      <c r="Z35" s="32" t="s">
        <v>88</v>
      </c>
      <c r="AA35" s="7">
        <f>SUM(AA11:AA34)</f>
        <v>1017</v>
      </c>
      <c r="AB35" s="37">
        <v>124.14028187479516</v>
      </c>
      <c r="AC35" s="25"/>
      <c r="AI35" s="33"/>
      <c r="AJ35" s="26"/>
      <c r="AK35" s="26"/>
      <c r="AL35" s="26"/>
    </row>
    <row r="36" spans="5:22" ht="15">
      <c r="E36" s="29"/>
      <c r="V36" t="s">
        <v>89</v>
      </c>
    </row>
    <row r="37" ht="15">
      <c r="V37" t="s">
        <v>56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F11" sqref="F11:F35"/>
    </sheetView>
  </sheetViews>
  <sheetFormatPr defaultColWidth="9.140625" defaultRowHeight="15"/>
  <cols>
    <col min="1" max="1" width="24.140625" style="0" bestFit="1" customWidth="1"/>
    <col min="2" max="6" width="6.00390625" style="0" bestFit="1" customWidth="1"/>
    <col min="7" max="7" width="4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18" width="5.00390625" style="0" bestFit="1" customWidth="1"/>
    <col min="19" max="19" width="6.28125" style="0" customWidth="1"/>
    <col min="20" max="20" width="4.7109375" style="0" customWidth="1"/>
    <col min="21" max="21" width="4.8515625" style="0" customWidth="1"/>
    <col min="22" max="22" width="6.00390625" style="0" bestFit="1" customWidth="1"/>
    <col min="23" max="23" width="5.00390625" style="0" bestFit="1" customWidth="1"/>
    <col min="24" max="25" width="6.00390625" style="0" bestFit="1" customWidth="1"/>
    <col min="26" max="26" width="5.00390625" style="0" bestFit="1" customWidth="1"/>
    <col min="27" max="28" width="6.7109375" style="0" customWidth="1"/>
    <col min="29" max="29" width="4.8515625" style="0" customWidth="1"/>
  </cols>
  <sheetData>
    <row r="1" spans="1:29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15">
      <c r="A3" s="70" t="s">
        <v>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5.75" thickBo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ht="15.75" thickBot="1">
      <c r="A5" s="68" t="s">
        <v>3</v>
      </c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 t="s">
        <v>5</v>
      </c>
      <c r="S5" s="68"/>
      <c r="T5" s="68"/>
      <c r="U5" s="68"/>
      <c r="V5" s="68"/>
      <c r="W5" s="68"/>
      <c r="X5" s="68"/>
      <c r="Y5" s="68"/>
      <c r="Z5" s="68"/>
      <c r="AA5" s="66" t="s">
        <v>6</v>
      </c>
      <c r="AB5" s="66" t="s">
        <v>7</v>
      </c>
      <c r="AC5" s="66" t="s">
        <v>8</v>
      </c>
    </row>
    <row r="6" spans="1:29" ht="15.75" thickBot="1">
      <c r="A6" s="68"/>
      <c r="B6" s="66" t="s">
        <v>9</v>
      </c>
      <c r="C6" s="66" t="s">
        <v>10</v>
      </c>
      <c r="D6" s="66" t="s">
        <v>11</v>
      </c>
      <c r="E6" s="66" t="s">
        <v>12</v>
      </c>
      <c r="F6" s="66" t="s">
        <v>13</v>
      </c>
      <c r="G6" s="68" t="s">
        <v>14</v>
      </c>
      <c r="H6" s="68"/>
      <c r="I6" s="68"/>
      <c r="J6" s="68"/>
      <c r="K6" s="68"/>
      <c r="L6" s="68"/>
      <c r="M6" s="68"/>
      <c r="N6" s="68"/>
      <c r="O6" s="68"/>
      <c r="P6" s="68"/>
      <c r="Q6" s="66" t="s">
        <v>15</v>
      </c>
      <c r="R6" s="66" t="s">
        <v>9</v>
      </c>
      <c r="S6" s="66" t="s">
        <v>10</v>
      </c>
      <c r="T6" s="66" t="s">
        <v>16</v>
      </c>
      <c r="U6" s="66" t="s">
        <v>17</v>
      </c>
      <c r="V6" s="68" t="s">
        <v>18</v>
      </c>
      <c r="W6" s="68"/>
      <c r="X6" s="68"/>
      <c r="Y6" s="68"/>
      <c r="Z6" s="66" t="s">
        <v>13</v>
      </c>
      <c r="AA6" s="66"/>
      <c r="AB6" s="66"/>
      <c r="AC6" s="66"/>
    </row>
    <row r="7" spans="1:29" ht="15.75" thickBot="1">
      <c r="A7" s="68"/>
      <c r="B7" s="66"/>
      <c r="C7" s="66"/>
      <c r="D7" s="66"/>
      <c r="E7" s="66"/>
      <c r="F7" s="66"/>
      <c r="G7" s="66" t="s">
        <v>19</v>
      </c>
      <c r="H7" s="68" t="s">
        <v>20</v>
      </c>
      <c r="I7" s="68"/>
      <c r="J7" s="68"/>
      <c r="K7" s="68"/>
      <c r="L7" s="68"/>
      <c r="M7" s="66" t="s">
        <v>21</v>
      </c>
      <c r="N7" s="66" t="s">
        <v>22</v>
      </c>
      <c r="O7" s="66" t="s">
        <v>23</v>
      </c>
      <c r="P7" s="66" t="s">
        <v>24</v>
      </c>
      <c r="Q7" s="66"/>
      <c r="R7" s="66"/>
      <c r="S7" s="66"/>
      <c r="T7" s="66"/>
      <c r="U7" s="66"/>
      <c r="V7" s="66" t="s">
        <v>25</v>
      </c>
      <c r="W7" s="66" t="s">
        <v>26</v>
      </c>
      <c r="X7" s="66" t="s">
        <v>27</v>
      </c>
      <c r="Y7" s="66" t="s">
        <v>28</v>
      </c>
      <c r="Z7" s="66"/>
      <c r="AA7" s="66"/>
      <c r="AB7" s="66"/>
      <c r="AC7" s="66"/>
    </row>
    <row r="8" spans="1:29" ht="15.75" thickBot="1">
      <c r="A8" s="68"/>
      <c r="B8" s="66"/>
      <c r="C8" s="66"/>
      <c r="D8" s="66"/>
      <c r="E8" s="66"/>
      <c r="F8" s="66"/>
      <c r="G8" s="66"/>
      <c r="H8" s="66" t="s">
        <v>29</v>
      </c>
      <c r="I8" s="68" t="s">
        <v>30</v>
      </c>
      <c r="J8" s="68"/>
      <c r="K8" s="68"/>
      <c r="L8" s="68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83.25" customHeight="1" thickBot="1">
      <c r="A9" s="72"/>
      <c r="B9" s="67"/>
      <c r="C9" s="67"/>
      <c r="D9" s="67"/>
      <c r="E9" s="67"/>
      <c r="F9" s="67"/>
      <c r="G9" s="67"/>
      <c r="H9" s="67"/>
      <c r="I9" s="1" t="s">
        <v>31</v>
      </c>
      <c r="J9" s="1" t="s">
        <v>32</v>
      </c>
      <c r="K9" s="1" t="s">
        <v>33</v>
      </c>
      <c r="L9" s="1" t="s">
        <v>34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29" ht="15">
      <c r="A11" s="3" t="s">
        <v>35</v>
      </c>
      <c r="B11" s="8">
        <v>1869</v>
      </c>
      <c r="C11" s="8">
        <v>465</v>
      </c>
      <c r="D11" s="9">
        <f>B11+C11</f>
        <v>2334</v>
      </c>
      <c r="E11" s="9">
        <f>D11-F11</f>
        <v>371</v>
      </c>
      <c r="F11" s="9">
        <v>1963</v>
      </c>
      <c r="G11" s="9">
        <v>7</v>
      </c>
      <c r="H11" s="9">
        <v>96</v>
      </c>
      <c r="I11" s="9">
        <v>80</v>
      </c>
      <c r="J11" s="9">
        <v>5</v>
      </c>
      <c r="K11" s="9">
        <v>5</v>
      </c>
      <c r="L11" s="9">
        <v>70</v>
      </c>
      <c r="M11" s="9">
        <v>241</v>
      </c>
      <c r="N11" s="9">
        <v>27</v>
      </c>
      <c r="O11" s="9">
        <v>0</v>
      </c>
      <c r="P11" s="9">
        <v>371</v>
      </c>
      <c r="Q11" s="9">
        <f>'VI mes.2016 '!Q11-'I trom.2016'!Q11</f>
        <v>14</v>
      </c>
      <c r="R11" s="9">
        <v>89</v>
      </c>
      <c r="S11" s="9">
        <v>28</v>
      </c>
      <c r="T11" s="38">
        <f>R11+S11</f>
        <v>117</v>
      </c>
      <c r="U11" s="9">
        <v>42</v>
      </c>
      <c r="V11" s="9">
        <v>371</v>
      </c>
      <c r="W11" s="9">
        <v>42</v>
      </c>
      <c r="X11" s="9">
        <f>V11+W11</f>
        <v>413</v>
      </c>
      <c r="Y11" s="13">
        <f>V11+(W11/3)</f>
        <v>385</v>
      </c>
      <c r="Z11" s="14" t="s">
        <v>90</v>
      </c>
      <c r="AA11" s="15">
        <v>58</v>
      </c>
      <c r="AB11" s="13">
        <f>Y11/(AA11/22)</f>
        <v>146.0344827586207</v>
      </c>
      <c r="AC11" s="16"/>
    </row>
    <row r="12" spans="1:29" ht="15">
      <c r="A12" s="4" t="s">
        <v>36</v>
      </c>
      <c r="B12" s="10">
        <v>1655</v>
      </c>
      <c r="C12" s="10">
        <v>372</v>
      </c>
      <c r="D12" s="10">
        <f aca="true" t="shared" si="0" ref="D12:D35">B12+C12</f>
        <v>2027</v>
      </c>
      <c r="E12" s="10">
        <f aca="true" t="shared" si="1" ref="E12:E35">D12-F12</f>
        <v>281</v>
      </c>
      <c r="F12" s="10">
        <v>1746</v>
      </c>
      <c r="G12" s="10">
        <v>0</v>
      </c>
      <c r="H12" s="10">
        <v>83</v>
      </c>
      <c r="I12" s="10">
        <v>82</v>
      </c>
      <c r="J12" s="10">
        <v>20</v>
      </c>
      <c r="K12" s="10">
        <v>37</v>
      </c>
      <c r="L12" s="10">
        <v>25</v>
      </c>
      <c r="M12" s="10">
        <v>185</v>
      </c>
      <c r="N12" s="10">
        <v>13</v>
      </c>
      <c r="O12" s="10">
        <v>0</v>
      </c>
      <c r="P12" s="10">
        <v>281</v>
      </c>
      <c r="Q12" s="10">
        <f>'VI mes.2016 '!Q12-'I trom.2016'!Q12</f>
        <v>11</v>
      </c>
      <c r="R12" s="10">
        <v>169</v>
      </c>
      <c r="S12" s="10">
        <v>28</v>
      </c>
      <c r="T12" s="10">
        <f aca="true" t="shared" si="2" ref="T12:T35">R12+S12</f>
        <v>197</v>
      </c>
      <c r="U12" s="10">
        <v>52</v>
      </c>
      <c r="V12" s="10">
        <v>281</v>
      </c>
      <c r="W12" s="10">
        <v>52</v>
      </c>
      <c r="X12" s="10">
        <f aca="true" t="shared" si="3" ref="X12:X35">V12+W12</f>
        <v>333</v>
      </c>
      <c r="Y12" s="17">
        <f aca="true" t="shared" si="4" ref="Y12:Y35">V12+(W12/3)</f>
        <v>298.3333333333333</v>
      </c>
      <c r="Z12" s="18" t="s">
        <v>91</v>
      </c>
      <c r="AA12" s="10">
        <v>49</v>
      </c>
      <c r="AB12" s="17">
        <f aca="true" t="shared" si="5" ref="AB12:AB35">Y12/(AA12/22)</f>
        <v>133.94557823129253</v>
      </c>
      <c r="AC12" s="19"/>
    </row>
    <row r="13" spans="1:29" ht="15">
      <c r="A13" s="4" t="s">
        <v>37</v>
      </c>
      <c r="B13" s="10">
        <v>1723</v>
      </c>
      <c r="C13" s="10">
        <v>454</v>
      </c>
      <c r="D13" s="10">
        <f t="shared" si="0"/>
        <v>2177</v>
      </c>
      <c r="E13" s="10">
        <f t="shared" si="1"/>
        <v>314</v>
      </c>
      <c r="F13" s="10">
        <v>1863</v>
      </c>
      <c r="G13" s="10">
        <v>1</v>
      </c>
      <c r="H13" s="10">
        <v>43</v>
      </c>
      <c r="I13" s="10">
        <v>42</v>
      </c>
      <c r="J13" s="10">
        <v>10</v>
      </c>
      <c r="K13" s="10">
        <v>10</v>
      </c>
      <c r="L13" s="10">
        <v>22</v>
      </c>
      <c r="M13" s="10">
        <v>258</v>
      </c>
      <c r="N13" s="10">
        <v>11</v>
      </c>
      <c r="O13" s="10">
        <v>1</v>
      </c>
      <c r="P13" s="10">
        <v>314</v>
      </c>
      <c r="Q13" s="10">
        <f>'VI mes.2016 '!Q13-'I trom.2016'!Q13</f>
        <v>12</v>
      </c>
      <c r="R13" s="10">
        <v>89</v>
      </c>
      <c r="S13" s="10">
        <v>28</v>
      </c>
      <c r="T13" s="10">
        <f t="shared" si="2"/>
        <v>117</v>
      </c>
      <c r="U13" s="10">
        <v>54</v>
      </c>
      <c r="V13" s="10">
        <v>314</v>
      </c>
      <c r="W13" s="10">
        <v>54</v>
      </c>
      <c r="X13" s="10">
        <f t="shared" si="3"/>
        <v>368</v>
      </c>
      <c r="Y13" s="17">
        <f t="shared" si="4"/>
        <v>332</v>
      </c>
      <c r="Z13" s="18" t="s">
        <v>92</v>
      </c>
      <c r="AA13" s="10">
        <v>46</v>
      </c>
      <c r="AB13" s="17">
        <f t="shared" si="5"/>
        <v>158.7826086956522</v>
      </c>
      <c r="AC13" s="19"/>
    </row>
    <row r="14" spans="1:29" ht="15">
      <c r="A14" s="4" t="s">
        <v>38</v>
      </c>
      <c r="B14" s="10">
        <v>1884</v>
      </c>
      <c r="C14" s="10">
        <v>452</v>
      </c>
      <c r="D14" s="10">
        <f t="shared" si="0"/>
        <v>2336</v>
      </c>
      <c r="E14" s="10">
        <f t="shared" si="1"/>
        <v>343</v>
      </c>
      <c r="F14" s="10">
        <v>1993</v>
      </c>
      <c r="G14" s="10">
        <v>0</v>
      </c>
      <c r="H14" s="10">
        <v>88</v>
      </c>
      <c r="I14" s="10">
        <v>87</v>
      </c>
      <c r="J14" s="10">
        <v>11</v>
      </c>
      <c r="K14" s="10">
        <v>8</v>
      </c>
      <c r="L14" s="10">
        <v>68</v>
      </c>
      <c r="M14" s="10">
        <v>248</v>
      </c>
      <c r="N14" s="10">
        <v>7</v>
      </c>
      <c r="O14" s="10">
        <v>0</v>
      </c>
      <c r="P14" s="10">
        <v>343</v>
      </c>
      <c r="Q14" s="10">
        <f>'VI mes.2016 '!Q14-'I trom.2016'!Q14</f>
        <v>14</v>
      </c>
      <c r="R14" s="10">
        <v>128</v>
      </c>
      <c r="S14" s="10">
        <v>28</v>
      </c>
      <c r="T14" s="10">
        <f t="shared" si="2"/>
        <v>156</v>
      </c>
      <c r="U14" s="10">
        <v>33</v>
      </c>
      <c r="V14" s="10">
        <v>343</v>
      </c>
      <c r="W14" s="10">
        <v>33</v>
      </c>
      <c r="X14" s="10">
        <f t="shared" si="3"/>
        <v>376</v>
      </c>
      <c r="Y14" s="17">
        <f t="shared" si="4"/>
        <v>354</v>
      </c>
      <c r="Z14" s="18" t="s">
        <v>93</v>
      </c>
      <c r="AA14" s="10">
        <v>48</v>
      </c>
      <c r="AB14" s="17">
        <f t="shared" si="5"/>
        <v>162.25</v>
      </c>
      <c r="AC14" s="19"/>
    </row>
    <row r="15" spans="1:29" ht="15">
      <c r="A15" s="4" t="s">
        <v>39</v>
      </c>
      <c r="B15" s="10">
        <v>2055</v>
      </c>
      <c r="C15" s="10">
        <v>456</v>
      </c>
      <c r="D15" s="10">
        <f t="shared" si="0"/>
        <v>2511</v>
      </c>
      <c r="E15" s="10">
        <v>381</v>
      </c>
      <c r="F15" s="10">
        <v>2130</v>
      </c>
      <c r="G15" s="10">
        <v>5</v>
      </c>
      <c r="H15" s="10">
        <v>114</v>
      </c>
      <c r="I15" s="10">
        <v>110</v>
      </c>
      <c r="J15" s="10">
        <v>12</v>
      </c>
      <c r="K15" s="10">
        <v>7</v>
      </c>
      <c r="L15" s="10">
        <v>91</v>
      </c>
      <c r="M15" s="10">
        <v>222</v>
      </c>
      <c r="N15" s="10">
        <v>40</v>
      </c>
      <c r="O15" s="10">
        <v>0</v>
      </c>
      <c r="P15" s="10">
        <v>381</v>
      </c>
      <c r="Q15" s="10">
        <f>'VI mes.2016 '!Q15-'I trom.2016'!Q15</f>
        <v>17</v>
      </c>
      <c r="R15" s="10">
        <v>136</v>
      </c>
      <c r="S15" s="10">
        <v>28</v>
      </c>
      <c r="T15" s="10">
        <f t="shared" si="2"/>
        <v>164</v>
      </c>
      <c r="U15" s="10">
        <v>110</v>
      </c>
      <c r="V15" s="10">
        <v>381</v>
      </c>
      <c r="W15" s="10">
        <v>110</v>
      </c>
      <c r="X15" s="10">
        <f t="shared" si="3"/>
        <v>491</v>
      </c>
      <c r="Y15" s="17">
        <f t="shared" si="4"/>
        <v>417.6666666666667</v>
      </c>
      <c r="Z15" s="18" t="s">
        <v>94</v>
      </c>
      <c r="AA15" s="10">
        <v>57</v>
      </c>
      <c r="AB15" s="17">
        <f t="shared" si="5"/>
        <v>161.2046783625731</v>
      </c>
      <c r="AC15" s="19"/>
    </row>
    <row r="16" spans="1:29" ht="15">
      <c r="A16" s="4" t="s">
        <v>40</v>
      </c>
      <c r="B16" s="10">
        <v>1535</v>
      </c>
      <c r="C16" s="10">
        <v>456</v>
      </c>
      <c r="D16" s="10">
        <f t="shared" si="0"/>
        <v>1991</v>
      </c>
      <c r="E16" s="10">
        <v>306</v>
      </c>
      <c r="F16" s="10">
        <v>1685</v>
      </c>
      <c r="G16" s="10">
        <v>2</v>
      </c>
      <c r="H16" s="10">
        <v>45</v>
      </c>
      <c r="I16" s="10">
        <v>34</v>
      </c>
      <c r="J16" s="10">
        <v>0</v>
      </c>
      <c r="K16" s="10">
        <v>4</v>
      </c>
      <c r="L16" s="10">
        <v>30</v>
      </c>
      <c r="M16" s="10">
        <v>233</v>
      </c>
      <c r="N16" s="10">
        <v>24</v>
      </c>
      <c r="O16" s="10">
        <v>2</v>
      </c>
      <c r="P16" s="10">
        <v>306</v>
      </c>
      <c r="Q16" s="10">
        <f>'VI mes.2016 '!Q16-'I trom.2016'!Q16</f>
        <v>16</v>
      </c>
      <c r="R16" s="10">
        <v>116</v>
      </c>
      <c r="S16" s="10">
        <v>28</v>
      </c>
      <c r="T16" s="10">
        <f t="shared" si="2"/>
        <v>144</v>
      </c>
      <c r="U16" s="10">
        <v>42</v>
      </c>
      <c r="V16" s="10">
        <v>306</v>
      </c>
      <c r="W16" s="10">
        <v>42</v>
      </c>
      <c r="X16" s="10">
        <f t="shared" si="3"/>
        <v>348</v>
      </c>
      <c r="Y16" s="17">
        <f t="shared" si="4"/>
        <v>320</v>
      </c>
      <c r="Z16" s="18" t="s">
        <v>95</v>
      </c>
      <c r="AA16" s="10">
        <v>44</v>
      </c>
      <c r="AB16" s="17">
        <f t="shared" si="5"/>
        <v>160</v>
      </c>
      <c r="AC16" s="19"/>
    </row>
    <row r="17" spans="1:29" ht="15">
      <c r="A17" s="4" t="s">
        <v>41</v>
      </c>
      <c r="B17" s="10">
        <v>0</v>
      </c>
      <c r="C17" s="10">
        <v>0</v>
      </c>
      <c r="D17" s="10">
        <f t="shared" si="0"/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f>'VI mes.2016 '!Q17-'I trom.2016'!Q17</f>
        <v>0</v>
      </c>
      <c r="R17" s="10">
        <v>0</v>
      </c>
      <c r="S17" s="10">
        <v>0</v>
      </c>
      <c r="T17" s="10">
        <f t="shared" si="2"/>
        <v>0</v>
      </c>
      <c r="U17" s="10">
        <v>0</v>
      </c>
      <c r="V17" s="10">
        <v>0</v>
      </c>
      <c r="W17" s="10">
        <v>0</v>
      </c>
      <c r="X17" s="10">
        <f t="shared" si="3"/>
        <v>0</v>
      </c>
      <c r="Y17" s="17">
        <f t="shared" si="4"/>
        <v>0</v>
      </c>
      <c r="Z17" s="18" t="s">
        <v>72</v>
      </c>
      <c r="AA17" s="10">
        <v>0</v>
      </c>
      <c r="AB17" s="17">
        <v>0</v>
      </c>
      <c r="AC17" s="19"/>
    </row>
    <row r="18" spans="1:29" ht="15">
      <c r="A18" s="4" t="s">
        <v>42</v>
      </c>
      <c r="B18" s="10">
        <v>559</v>
      </c>
      <c r="C18" s="10">
        <v>126</v>
      </c>
      <c r="D18" s="10">
        <f t="shared" si="0"/>
        <v>685</v>
      </c>
      <c r="E18" s="10">
        <v>211</v>
      </c>
      <c r="F18" s="10">
        <v>474</v>
      </c>
      <c r="G18" s="10">
        <v>1</v>
      </c>
      <c r="H18" s="10">
        <v>53</v>
      </c>
      <c r="I18" s="10">
        <v>46</v>
      </c>
      <c r="J18" s="10">
        <v>6</v>
      </c>
      <c r="K18" s="10">
        <v>2</v>
      </c>
      <c r="L18" s="10">
        <v>38</v>
      </c>
      <c r="M18" s="10">
        <v>152</v>
      </c>
      <c r="N18" s="10">
        <v>5</v>
      </c>
      <c r="O18" s="10">
        <v>0</v>
      </c>
      <c r="P18" s="10">
        <v>211</v>
      </c>
      <c r="Q18" s="10">
        <f>'VI mes.2016 '!Q18-'I trom.2016'!Q18</f>
        <v>9</v>
      </c>
      <c r="R18" s="10">
        <v>0</v>
      </c>
      <c r="S18" s="10">
        <v>0</v>
      </c>
      <c r="T18" s="10">
        <f t="shared" si="2"/>
        <v>0</v>
      </c>
      <c r="U18" s="10">
        <v>0</v>
      </c>
      <c r="V18" s="10">
        <v>211</v>
      </c>
      <c r="W18" s="10">
        <v>0</v>
      </c>
      <c r="X18" s="10">
        <f t="shared" si="3"/>
        <v>211</v>
      </c>
      <c r="Y18" s="17">
        <f t="shared" si="4"/>
        <v>211</v>
      </c>
      <c r="Z18" s="18" t="s">
        <v>72</v>
      </c>
      <c r="AA18" s="10">
        <v>45</v>
      </c>
      <c r="AB18" s="17">
        <f t="shared" si="5"/>
        <v>103.15555555555555</v>
      </c>
      <c r="AC18" s="19"/>
    </row>
    <row r="19" spans="1:29" ht="15">
      <c r="A19" s="4" t="s">
        <v>43</v>
      </c>
      <c r="B19" s="10">
        <v>1332</v>
      </c>
      <c r="C19" s="10">
        <v>443</v>
      </c>
      <c r="D19" s="10">
        <f t="shared" si="0"/>
        <v>1775</v>
      </c>
      <c r="E19" s="10">
        <f t="shared" si="1"/>
        <v>290</v>
      </c>
      <c r="F19" s="10">
        <v>1485</v>
      </c>
      <c r="G19" s="10">
        <v>3</v>
      </c>
      <c r="H19" s="10">
        <v>57</v>
      </c>
      <c r="I19" s="10">
        <v>49</v>
      </c>
      <c r="J19" s="10">
        <v>6</v>
      </c>
      <c r="K19" s="10">
        <v>7</v>
      </c>
      <c r="L19" s="10">
        <v>36</v>
      </c>
      <c r="M19" s="10">
        <v>207</v>
      </c>
      <c r="N19" s="10">
        <v>23</v>
      </c>
      <c r="O19" s="10">
        <v>0</v>
      </c>
      <c r="P19" s="10">
        <v>290</v>
      </c>
      <c r="Q19" s="10">
        <f>'VI mes.2016 '!Q19-'I trom.2016'!Q19</f>
        <v>6</v>
      </c>
      <c r="R19" s="10">
        <v>48</v>
      </c>
      <c r="S19" s="10">
        <v>27</v>
      </c>
      <c r="T19" s="10">
        <f t="shared" si="2"/>
        <v>75</v>
      </c>
      <c r="U19" s="10">
        <v>27</v>
      </c>
      <c r="V19" s="10">
        <v>290</v>
      </c>
      <c r="W19" s="10">
        <v>27</v>
      </c>
      <c r="X19" s="10">
        <f t="shared" si="3"/>
        <v>317</v>
      </c>
      <c r="Y19" s="17">
        <f t="shared" si="4"/>
        <v>299</v>
      </c>
      <c r="Z19" s="18" t="s">
        <v>73</v>
      </c>
      <c r="AA19" s="10">
        <v>50</v>
      </c>
      <c r="AB19" s="17">
        <f t="shared" si="5"/>
        <v>131.56</v>
      </c>
      <c r="AC19" s="19"/>
    </row>
    <row r="20" spans="1:29" ht="15">
      <c r="A20" s="4" t="s">
        <v>44</v>
      </c>
      <c r="B20" s="10">
        <v>1752</v>
      </c>
      <c r="C20" s="10">
        <v>499</v>
      </c>
      <c r="D20" s="10">
        <f t="shared" si="0"/>
        <v>2251</v>
      </c>
      <c r="E20" s="10">
        <f t="shared" si="1"/>
        <v>234</v>
      </c>
      <c r="F20" s="10">
        <v>2017</v>
      </c>
      <c r="G20" s="10">
        <v>0</v>
      </c>
      <c r="H20" s="10">
        <v>54</v>
      </c>
      <c r="I20" s="10">
        <v>54</v>
      </c>
      <c r="J20" s="10">
        <v>4</v>
      </c>
      <c r="K20" s="10">
        <v>6</v>
      </c>
      <c r="L20" s="10">
        <v>44</v>
      </c>
      <c r="M20" s="10">
        <v>168</v>
      </c>
      <c r="N20" s="10">
        <v>12</v>
      </c>
      <c r="O20" s="10">
        <v>0</v>
      </c>
      <c r="P20" s="10">
        <v>234</v>
      </c>
      <c r="Q20" s="10">
        <f>'VI mes.2016 '!Q20-'I trom.2016'!Q20</f>
        <v>14</v>
      </c>
      <c r="R20" s="10">
        <v>51</v>
      </c>
      <c r="S20" s="10">
        <v>27</v>
      </c>
      <c r="T20" s="10">
        <f t="shared" si="2"/>
        <v>78</v>
      </c>
      <c r="U20" s="10">
        <v>25</v>
      </c>
      <c r="V20" s="10">
        <v>234</v>
      </c>
      <c r="W20" s="10">
        <v>25</v>
      </c>
      <c r="X20" s="10">
        <f t="shared" si="3"/>
        <v>259</v>
      </c>
      <c r="Y20" s="17">
        <f t="shared" si="4"/>
        <v>242.33333333333334</v>
      </c>
      <c r="Z20" s="18" t="s">
        <v>96</v>
      </c>
      <c r="AA20" s="10">
        <v>41</v>
      </c>
      <c r="AB20" s="17">
        <f t="shared" si="5"/>
        <v>130.03252032520325</v>
      </c>
      <c r="AC20" s="19"/>
    </row>
    <row r="21" spans="1:29" ht="15">
      <c r="A21" s="4" t="s">
        <v>45</v>
      </c>
      <c r="B21" s="10">
        <v>1148</v>
      </c>
      <c r="C21" s="10">
        <v>445</v>
      </c>
      <c r="D21" s="10">
        <f t="shared" si="0"/>
        <v>1593</v>
      </c>
      <c r="E21" s="10">
        <v>276</v>
      </c>
      <c r="F21" s="10">
        <v>1317</v>
      </c>
      <c r="G21" s="10">
        <v>0</v>
      </c>
      <c r="H21" s="10">
        <v>91</v>
      </c>
      <c r="I21" s="10">
        <v>80</v>
      </c>
      <c r="J21" s="10">
        <v>10</v>
      </c>
      <c r="K21" s="10">
        <v>15</v>
      </c>
      <c r="L21" s="10">
        <v>55</v>
      </c>
      <c r="M21" s="10">
        <v>171</v>
      </c>
      <c r="N21" s="10">
        <v>13</v>
      </c>
      <c r="O21" s="10">
        <v>1</v>
      </c>
      <c r="P21" s="10">
        <v>276</v>
      </c>
      <c r="Q21" s="10">
        <f>'VI mes.2016 '!Q21-'I trom.2016'!Q21</f>
        <v>8</v>
      </c>
      <c r="R21" s="10">
        <v>61</v>
      </c>
      <c r="S21" s="10">
        <v>27</v>
      </c>
      <c r="T21" s="10">
        <f t="shared" si="2"/>
        <v>88</v>
      </c>
      <c r="U21" s="10">
        <v>28</v>
      </c>
      <c r="V21" s="10">
        <v>276</v>
      </c>
      <c r="W21" s="10">
        <v>28</v>
      </c>
      <c r="X21" s="10">
        <f t="shared" si="3"/>
        <v>304</v>
      </c>
      <c r="Y21" s="17">
        <f t="shared" si="4"/>
        <v>285.3333333333333</v>
      </c>
      <c r="Z21" s="18" t="s">
        <v>97</v>
      </c>
      <c r="AA21" s="10">
        <v>54</v>
      </c>
      <c r="AB21" s="17">
        <f t="shared" si="5"/>
        <v>116.2469135802469</v>
      </c>
      <c r="AC21" s="19"/>
    </row>
    <row r="22" spans="1:29" ht="15">
      <c r="A22" s="4" t="s">
        <v>46</v>
      </c>
      <c r="B22" s="10">
        <v>1377</v>
      </c>
      <c r="C22" s="10">
        <v>450</v>
      </c>
      <c r="D22" s="10">
        <f t="shared" si="0"/>
        <v>1827</v>
      </c>
      <c r="E22" s="10">
        <f t="shared" si="1"/>
        <v>321</v>
      </c>
      <c r="F22" s="10">
        <v>1506</v>
      </c>
      <c r="G22" s="10">
        <v>3</v>
      </c>
      <c r="H22" s="10">
        <v>79</v>
      </c>
      <c r="I22" s="10">
        <v>79</v>
      </c>
      <c r="J22" s="10">
        <v>4</v>
      </c>
      <c r="K22" s="10">
        <v>11</v>
      </c>
      <c r="L22" s="10">
        <v>64</v>
      </c>
      <c r="M22" s="10">
        <v>216</v>
      </c>
      <c r="N22" s="10">
        <v>23</v>
      </c>
      <c r="O22" s="10">
        <v>0</v>
      </c>
      <c r="P22" s="10">
        <v>321</v>
      </c>
      <c r="Q22" s="10">
        <f>'VI mes.2016 '!Q22-'I trom.2016'!Q22</f>
        <v>12</v>
      </c>
      <c r="R22" s="10">
        <v>33</v>
      </c>
      <c r="S22" s="10">
        <v>28</v>
      </c>
      <c r="T22" s="10">
        <f t="shared" si="2"/>
        <v>61</v>
      </c>
      <c r="U22" s="10">
        <v>8</v>
      </c>
      <c r="V22" s="10">
        <v>321</v>
      </c>
      <c r="W22" s="10">
        <v>8</v>
      </c>
      <c r="X22" s="10">
        <f t="shared" si="3"/>
        <v>329</v>
      </c>
      <c r="Y22" s="17">
        <f t="shared" si="4"/>
        <v>323.6666666666667</v>
      </c>
      <c r="Z22" s="18" t="s">
        <v>96</v>
      </c>
      <c r="AA22" s="10">
        <v>46</v>
      </c>
      <c r="AB22" s="17">
        <f t="shared" si="5"/>
        <v>154.79710144927537</v>
      </c>
      <c r="AC22" s="19"/>
    </row>
    <row r="23" spans="1:29" ht="15">
      <c r="A23" s="4" t="s">
        <v>47</v>
      </c>
      <c r="B23" s="10">
        <v>1407</v>
      </c>
      <c r="C23" s="10">
        <v>450</v>
      </c>
      <c r="D23" s="10">
        <f t="shared" si="0"/>
        <v>1857</v>
      </c>
      <c r="E23" s="10">
        <f t="shared" si="1"/>
        <v>303</v>
      </c>
      <c r="F23" s="10">
        <v>1554</v>
      </c>
      <c r="G23" s="10">
        <v>0</v>
      </c>
      <c r="H23" s="10">
        <v>41</v>
      </c>
      <c r="I23" s="10">
        <v>37</v>
      </c>
      <c r="J23" s="10">
        <v>5</v>
      </c>
      <c r="K23" s="10">
        <v>4</v>
      </c>
      <c r="L23" s="10">
        <v>28</v>
      </c>
      <c r="M23" s="10">
        <v>239</v>
      </c>
      <c r="N23" s="10">
        <v>23</v>
      </c>
      <c r="O23" s="10">
        <v>0</v>
      </c>
      <c r="P23" s="10">
        <v>303</v>
      </c>
      <c r="Q23" s="10">
        <f>'VI mes.2016 '!Q23-'I trom.2016'!Q23</f>
        <v>11</v>
      </c>
      <c r="R23" s="10">
        <v>73</v>
      </c>
      <c r="S23" s="10">
        <v>28</v>
      </c>
      <c r="T23" s="10">
        <f t="shared" si="2"/>
        <v>101</v>
      </c>
      <c r="U23" s="10">
        <v>15</v>
      </c>
      <c r="V23" s="10">
        <v>303</v>
      </c>
      <c r="W23" s="10">
        <v>15</v>
      </c>
      <c r="X23" s="10">
        <f t="shared" si="3"/>
        <v>318</v>
      </c>
      <c r="Y23" s="17">
        <f t="shared" si="4"/>
        <v>308</v>
      </c>
      <c r="Z23" s="18" t="s">
        <v>98</v>
      </c>
      <c r="AA23" s="10">
        <v>50</v>
      </c>
      <c r="AB23" s="17">
        <f t="shared" si="5"/>
        <v>135.51999999999998</v>
      </c>
      <c r="AC23" s="19"/>
    </row>
    <row r="24" spans="1:29" ht="15">
      <c r="A24" s="4" t="s">
        <v>48</v>
      </c>
      <c r="B24" s="10">
        <v>0</v>
      </c>
      <c r="C24" s="10">
        <v>0</v>
      </c>
      <c r="D24" s="10">
        <f t="shared" si="0"/>
        <v>0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>'VI mes.2016 '!Q24-'I trom.2016'!Q24</f>
        <v>0</v>
      </c>
      <c r="R24" s="10">
        <v>0</v>
      </c>
      <c r="S24" s="10">
        <v>0</v>
      </c>
      <c r="T24" s="10">
        <f t="shared" si="2"/>
        <v>0</v>
      </c>
      <c r="U24" s="10">
        <v>0</v>
      </c>
      <c r="V24" s="10">
        <v>0</v>
      </c>
      <c r="W24" s="10">
        <v>0</v>
      </c>
      <c r="X24" s="10">
        <f t="shared" si="3"/>
        <v>0</v>
      </c>
      <c r="Y24" s="17">
        <f t="shared" si="4"/>
        <v>0</v>
      </c>
      <c r="Z24" s="18" t="s">
        <v>72</v>
      </c>
      <c r="AA24" s="10">
        <v>0</v>
      </c>
      <c r="AB24" s="17">
        <v>0</v>
      </c>
      <c r="AC24" s="19"/>
    </row>
    <row r="25" spans="1:29" ht="15">
      <c r="A25" s="4" t="s">
        <v>63</v>
      </c>
      <c r="B25" s="10">
        <v>742</v>
      </c>
      <c r="C25" s="10">
        <v>629</v>
      </c>
      <c r="D25" s="10">
        <f t="shared" si="0"/>
        <v>1371</v>
      </c>
      <c r="E25" s="10">
        <f t="shared" si="1"/>
        <v>243</v>
      </c>
      <c r="F25" s="10">
        <v>1128</v>
      </c>
      <c r="G25" s="10">
        <v>0</v>
      </c>
      <c r="H25" s="10">
        <v>35</v>
      </c>
      <c r="I25" s="10">
        <v>30</v>
      </c>
      <c r="J25" s="10">
        <v>5</v>
      </c>
      <c r="K25" s="10">
        <v>5</v>
      </c>
      <c r="L25" s="10">
        <v>20</v>
      </c>
      <c r="M25" s="10">
        <v>195</v>
      </c>
      <c r="N25" s="10">
        <v>13</v>
      </c>
      <c r="O25" s="10">
        <v>0</v>
      </c>
      <c r="P25" s="10">
        <v>243</v>
      </c>
      <c r="Q25" s="10">
        <f>'VI mes.2016 '!Q25-'I trom.2016'!Q25</f>
        <v>2</v>
      </c>
      <c r="R25" s="10">
        <v>56</v>
      </c>
      <c r="S25" s="10">
        <v>22</v>
      </c>
      <c r="T25" s="10">
        <f t="shared" si="2"/>
        <v>78</v>
      </c>
      <c r="U25" s="10">
        <v>45</v>
      </c>
      <c r="V25" s="10">
        <v>243</v>
      </c>
      <c r="W25" s="10">
        <v>45</v>
      </c>
      <c r="X25" s="10">
        <f t="shared" si="3"/>
        <v>288</v>
      </c>
      <c r="Y25" s="17">
        <f t="shared" si="4"/>
        <v>258</v>
      </c>
      <c r="Z25" s="18" t="s">
        <v>76</v>
      </c>
      <c r="AA25" s="10">
        <v>54</v>
      </c>
      <c r="AB25" s="17">
        <f t="shared" si="5"/>
        <v>105.11111111111111</v>
      </c>
      <c r="AC25" s="19"/>
    </row>
    <row r="26" spans="1:29" ht="15">
      <c r="A26" s="4" t="s">
        <v>64</v>
      </c>
      <c r="B26" s="10">
        <v>716</v>
      </c>
      <c r="C26" s="10">
        <v>622</v>
      </c>
      <c r="D26" s="10">
        <f t="shared" si="0"/>
        <v>1338</v>
      </c>
      <c r="E26" s="10">
        <f t="shared" si="1"/>
        <v>211</v>
      </c>
      <c r="F26" s="10">
        <v>1127</v>
      </c>
      <c r="G26" s="10">
        <v>0</v>
      </c>
      <c r="H26" s="10">
        <v>3</v>
      </c>
      <c r="I26" s="10">
        <v>2</v>
      </c>
      <c r="J26" s="10">
        <v>0</v>
      </c>
      <c r="K26" s="10">
        <v>0</v>
      </c>
      <c r="L26" s="10">
        <v>2</v>
      </c>
      <c r="M26" s="10">
        <v>202</v>
      </c>
      <c r="N26" s="10">
        <v>5</v>
      </c>
      <c r="O26" s="10">
        <v>1</v>
      </c>
      <c r="P26" s="10">
        <v>211</v>
      </c>
      <c r="Q26" s="10">
        <f>'VI mes.2016 '!Q26-'I trom.2016'!Q26</f>
        <v>1</v>
      </c>
      <c r="R26" s="10">
        <v>30</v>
      </c>
      <c r="S26" s="10">
        <v>25</v>
      </c>
      <c r="T26" s="10">
        <f t="shared" si="2"/>
        <v>55</v>
      </c>
      <c r="U26" s="10">
        <v>18</v>
      </c>
      <c r="V26" s="10">
        <v>211</v>
      </c>
      <c r="W26" s="10">
        <v>18</v>
      </c>
      <c r="X26" s="10">
        <f t="shared" si="3"/>
        <v>229</v>
      </c>
      <c r="Y26" s="17">
        <f t="shared" si="4"/>
        <v>217</v>
      </c>
      <c r="Z26" s="18" t="s">
        <v>99</v>
      </c>
      <c r="AA26" s="10">
        <v>48</v>
      </c>
      <c r="AB26" s="17">
        <f t="shared" si="5"/>
        <v>99.45833333333334</v>
      </c>
      <c r="AC26" s="19"/>
    </row>
    <row r="27" spans="1:29" ht="15">
      <c r="A27" s="4" t="s">
        <v>65</v>
      </c>
      <c r="B27" s="10">
        <v>709</v>
      </c>
      <c r="C27" s="10">
        <v>310</v>
      </c>
      <c r="D27" s="10">
        <f t="shared" si="0"/>
        <v>1019</v>
      </c>
      <c r="E27" s="10">
        <v>167</v>
      </c>
      <c r="F27" s="10">
        <v>852</v>
      </c>
      <c r="G27" s="10">
        <v>3</v>
      </c>
      <c r="H27" s="10">
        <v>22</v>
      </c>
      <c r="I27" s="10">
        <v>21</v>
      </c>
      <c r="J27" s="10">
        <v>1</v>
      </c>
      <c r="K27" s="10">
        <v>9</v>
      </c>
      <c r="L27" s="10">
        <v>11</v>
      </c>
      <c r="M27" s="10">
        <v>135</v>
      </c>
      <c r="N27" s="10">
        <v>7</v>
      </c>
      <c r="O27" s="10">
        <v>0</v>
      </c>
      <c r="P27" s="10">
        <v>167</v>
      </c>
      <c r="Q27" s="10">
        <f>'VI mes.2016 '!Q27-'I trom.2016'!Q27</f>
        <v>6</v>
      </c>
      <c r="R27" s="10">
        <v>43</v>
      </c>
      <c r="S27" s="10">
        <v>9</v>
      </c>
      <c r="T27" s="10">
        <f t="shared" si="2"/>
        <v>52</v>
      </c>
      <c r="U27" s="10">
        <v>48</v>
      </c>
      <c r="V27" s="10">
        <v>167</v>
      </c>
      <c r="W27" s="10">
        <v>48</v>
      </c>
      <c r="X27" s="10">
        <f t="shared" si="3"/>
        <v>215</v>
      </c>
      <c r="Y27" s="17">
        <f t="shared" si="4"/>
        <v>183</v>
      </c>
      <c r="Z27" s="18" t="s">
        <v>100</v>
      </c>
      <c r="AA27" s="10">
        <v>37</v>
      </c>
      <c r="AB27" s="17">
        <f t="shared" si="5"/>
        <v>108.8108108108108</v>
      </c>
      <c r="AC27" s="19"/>
    </row>
    <row r="28" spans="1:29" ht="15">
      <c r="A28" s="4" t="s">
        <v>66</v>
      </c>
      <c r="B28" s="10">
        <v>719</v>
      </c>
      <c r="C28" s="10">
        <v>613</v>
      </c>
      <c r="D28" s="10">
        <f t="shared" si="0"/>
        <v>1332</v>
      </c>
      <c r="E28" s="10">
        <v>218</v>
      </c>
      <c r="F28" s="10">
        <v>1114</v>
      </c>
      <c r="G28" s="10">
        <v>5</v>
      </c>
      <c r="H28" s="10">
        <v>7</v>
      </c>
      <c r="I28" s="10">
        <v>6</v>
      </c>
      <c r="J28" s="10">
        <v>0</v>
      </c>
      <c r="K28" s="10">
        <v>0</v>
      </c>
      <c r="L28" s="10">
        <v>6</v>
      </c>
      <c r="M28" s="10">
        <v>197</v>
      </c>
      <c r="N28" s="10">
        <v>9</v>
      </c>
      <c r="O28" s="10">
        <v>0</v>
      </c>
      <c r="P28" s="10">
        <v>218</v>
      </c>
      <c r="Q28" s="10">
        <f>'VI mes.2016 '!Q28-'I trom.2016'!Q28</f>
        <v>0</v>
      </c>
      <c r="R28" s="10">
        <v>13</v>
      </c>
      <c r="S28" s="10">
        <v>15</v>
      </c>
      <c r="T28" s="10">
        <f t="shared" si="2"/>
        <v>28</v>
      </c>
      <c r="U28" s="10">
        <v>11</v>
      </c>
      <c r="V28" s="10">
        <v>218</v>
      </c>
      <c r="W28" s="10">
        <v>11</v>
      </c>
      <c r="X28" s="10">
        <f t="shared" si="3"/>
        <v>229</v>
      </c>
      <c r="Y28" s="17">
        <f t="shared" si="4"/>
        <v>221.66666666666666</v>
      </c>
      <c r="Z28" s="18" t="s">
        <v>101</v>
      </c>
      <c r="AA28" s="10">
        <v>42</v>
      </c>
      <c r="AB28" s="17">
        <f t="shared" si="5"/>
        <v>116.1111111111111</v>
      </c>
      <c r="AC28" s="19"/>
    </row>
    <row r="29" spans="1:29" ht="15">
      <c r="A29" s="4" t="s">
        <v>49</v>
      </c>
      <c r="B29" s="10">
        <v>1630</v>
      </c>
      <c r="C29" s="10">
        <v>338</v>
      </c>
      <c r="D29" s="10">
        <f t="shared" si="0"/>
        <v>1968</v>
      </c>
      <c r="E29" s="10">
        <f t="shared" si="1"/>
        <v>168</v>
      </c>
      <c r="F29" s="10">
        <v>1800</v>
      </c>
      <c r="G29" s="10">
        <v>0</v>
      </c>
      <c r="H29" s="10">
        <v>37</v>
      </c>
      <c r="I29" s="10">
        <v>34</v>
      </c>
      <c r="J29" s="10">
        <v>0</v>
      </c>
      <c r="K29" s="10">
        <v>4</v>
      </c>
      <c r="L29" s="10">
        <v>30</v>
      </c>
      <c r="M29" s="10">
        <v>110</v>
      </c>
      <c r="N29" s="10">
        <v>13</v>
      </c>
      <c r="O29" s="10">
        <v>8</v>
      </c>
      <c r="P29" s="10">
        <v>168</v>
      </c>
      <c r="Q29" s="10">
        <f>'VI mes.2016 '!Q29-'I trom.2016'!Q29</f>
        <v>5</v>
      </c>
      <c r="R29" s="10">
        <v>82</v>
      </c>
      <c r="S29" s="10">
        <v>86</v>
      </c>
      <c r="T29" s="10">
        <f t="shared" si="2"/>
        <v>168</v>
      </c>
      <c r="U29" s="10">
        <v>64</v>
      </c>
      <c r="V29" s="10">
        <v>168</v>
      </c>
      <c r="W29" s="10">
        <v>64</v>
      </c>
      <c r="X29" s="10">
        <f t="shared" si="3"/>
        <v>232</v>
      </c>
      <c r="Y29" s="17">
        <f t="shared" si="4"/>
        <v>189.33333333333334</v>
      </c>
      <c r="Z29" s="18" t="s">
        <v>102</v>
      </c>
      <c r="AA29" s="10">
        <v>45</v>
      </c>
      <c r="AB29" s="17">
        <f t="shared" si="5"/>
        <v>92.56296296296297</v>
      </c>
      <c r="AC29" s="19"/>
    </row>
    <row r="30" spans="1:29" ht="15">
      <c r="A30" s="4" t="s">
        <v>50</v>
      </c>
      <c r="B30" s="10">
        <v>2232</v>
      </c>
      <c r="C30" s="10">
        <v>124</v>
      </c>
      <c r="D30" s="10">
        <f t="shared" si="0"/>
        <v>2356</v>
      </c>
      <c r="E30" s="10">
        <f t="shared" si="1"/>
        <v>98</v>
      </c>
      <c r="F30" s="10">
        <v>2258</v>
      </c>
      <c r="G30" s="10">
        <v>0</v>
      </c>
      <c r="H30" s="10">
        <v>8</v>
      </c>
      <c r="I30" s="10">
        <v>6</v>
      </c>
      <c r="J30" s="10">
        <v>1</v>
      </c>
      <c r="K30" s="10">
        <v>0</v>
      </c>
      <c r="L30" s="10">
        <v>5</v>
      </c>
      <c r="M30" s="10">
        <v>69</v>
      </c>
      <c r="N30" s="10">
        <v>14</v>
      </c>
      <c r="O30" s="10">
        <v>7</v>
      </c>
      <c r="P30" s="10">
        <v>98</v>
      </c>
      <c r="Q30" s="10">
        <f>'VI mes.2016 '!Q30-'I trom.2016'!Q30</f>
        <v>0</v>
      </c>
      <c r="R30" s="10">
        <v>113</v>
      </c>
      <c r="S30" s="10">
        <v>15</v>
      </c>
      <c r="T30" s="10">
        <f t="shared" si="2"/>
        <v>128</v>
      </c>
      <c r="U30" s="10">
        <v>14</v>
      </c>
      <c r="V30" s="10">
        <v>98</v>
      </c>
      <c r="W30" s="10">
        <v>14</v>
      </c>
      <c r="X30" s="10">
        <f t="shared" si="3"/>
        <v>112</v>
      </c>
      <c r="Y30" s="17">
        <f t="shared" si="4"/>
        <v>102.66666666666667</v>
      </c>
      <c r="Z30" s="18" t="s">
        <v>103</v>
      </c>
      <c r="AA30" s="10">
        <v>30</v>
      </c>
      <c r="AB30" s="17">
        <f t="shared" si="5"/>
        <v>75.28888888888889</v>
      </c>
      <c r="AC30" s="19"/>
    </row>
    <row r="31" spans="1:29" ht="15">
      <c r="A31" s="4" t="s">
        <v>51</v>
      </c>
      <c r="B31" s="10">
        <v>1916</v>
      </c>
      <c r="C31" s="10">
        <v>447</v>
      </c>
      <c r="D31" s="10">
        <f t="shared" si="0"/>
        <v>2363</v>
      </c>
      <c r="E31" s="10">
        <f t="shared" si="1"/>
        <v>276</v>
      </c>
      <c r="F31" s="10">
        <v>2087</v>
      </c>
      <c r="G31" s="10">
        <v>2</v>
      </c>
      <c r="H31" s="10">
        <v>84</v>
      </c>
      <c r="I31" s="10">
        <v>82</v>
      </c>
      <c r="J31" s="10">
        <v>11</v>
      </c>
      <c r="K31" s="10">
        <v>11</v>
      </c>
      <c r="L31" s="10">
        <v>60</v>
      </c>
      <c r="M31" s="10">
        <v>162</v>
      </c>
      <c r="N31" s="10">
        <v>26</v>
      </c>
      <c r="O31" s="10">
        <v>2</v>
      </c>
      <c r="P31" s="10">
        <v>276</v>
      </c>
      <c r="Q31" s="10">
        <f>'VI mes.2016 '!Q31-'I trom.2016'!Q31</f>
        <v>12</v>
      </c>
      <c r="R31" s="10">
        <v>79</v>
      </c>
      <c r="S31" s="10">
        <v>28</v>
      </c>
      <c r="T31" s="10">
        <f t="shared" si="2"/>
        <v>107</v>
      </c>
      <c r="U31" s="10">
        <v>51</v>
      </c>
      <c r="V31" s="10">
        <v>276</v>
      </c>
      <c r="W31" s="10">
        <v>51</v>
      </c>
      <c r="X31" s="10">
        <f t="shared" si="3"/>
        <v>327</v>
      </c>
      <c r="Y31" s="17">
        <f t="shared" si="4"/>
        <v>293</v>
      </c>
      <c r="Z31" s="18" t="s">
        <v>78</v>
      </c>
      <c r="AA31" s="10">
        <v>49</v>
      </c>
      <c r="AB31" s="17">
        <f t="shared" si="5"/>
        <v>131.55102040816328</v>
      </c>
      <c r="AC31" s="19"/>
    </row>
    <row r="32" spans="1:29" ht="15">
      <c r="A32" s="4" t="s">
        <v>52</v>
      </c>
      <c r="B32" s="10">
        <v>2083</v>
      </c>
      <c r="C32" s="10">
        <v>448</v>
      </c>
      <c r="D32" s="10">
        <f t="shared" si="0"/>
        <v>2531</v>
      </c>
      <c r="E32" s="10">
        <v>346</v>
      </c>
      <c r="F32" s="10">
        <v>2185</v>
      </c>
      <c r="G32" s="10">
        <v>0</v>
      </c>
      <c r="H32" s="10">
        <v>95</v>
      </c>
      <c r="I32" s="10">
        <v>92</v>
      </c>
      <c r="J32" s="10">
        <v>11</v>
      </c>
      <c r="K32" s="10">
        <v>4</v>
      </c>
      <c r="L32" s="10">
        <v>77</v>
      </c>
      <c r="M32" s="10">
        <v>241</v>
      </c>
      <c r="N32" s="10">
        <v>9</v>
      </c>
      <c r="O32" s="10">
        <v>1</v>
      </c>
      <c r="P32" s="10">
        <v>346</v>
      </c>
      <c r="Q32" s="10">
        <f>'VI mes.2016 '!Q32-'I trom.2016'!Q32</f>
        <v>7</v>
      </c>
      <c r="R32" s="10">
        <v>124</v>
      </c>
      <c r="S32" s="10">
        <v>29</v>
      </c>
      <c r="T32" s="10">
        <f t="shared" si="2"/>
        <v>153</v>
      </c>
      <c r="U32" s="10">
        <v>76</v>
      </c>
      <c r="V32" s="10">
        <v>346</v>
      </c>
      <c r="W32" s="10">
        <v>76</v>
      </c>
      <c r="X32" s="10">
        <f t="shared" si="3"/>
        <v>422</v>
      </c>
      <c r="Y32" s="17">
        <f t="shared" si="4"/>
        <v>371.3333333333333</v>
      </c>
      <c r="Z32" s="18" t="s">
        <v>104</v>
      </c>
      <c r="AA32" s="10">
        <v>48</v>
      </c>
      <c r="AB32" s="17">
        <f t="shared" si="5"/>
        <v>170.19444444444446</v>
      </c>
      <c r="AC32" s="19"/>
    </row>
    <row r="33" spans="1:29" ht="15">
      <c r="A33" s="4" t="s">
        <v>53</v>
      </c>
      <c r="B33" s="10">
        <v>1965</v>
      </c>
      <c r="C33" s="10">
        <v>450</v>
      </c>
      <c r="D33" s="10">
        <f t="shared" si="0"/>
        <v>2415</v>
      </c>
      <c r="E33" s="10">
        <v>351</v>
      </c>
      <c r="F33" s="10">
        <v>2064</v>
      </c>
      <c r="G33" s="10">
        <v>0</v>
      </c>
      <c r="H33" s="10">
        <v>65</v>
      </c>
      <c r="I33" s="10">
        <v>61</v>
      </c>
      <c r="J33" s="10">
        <v>10</v>
      </c>
      <c r="K33" s="10">
        <v>6</v>
      </c>
      <c r="L33" s="10">
        <v>45</v>
      </c>
      <c r="M33" s="10">
        <v>278</v>
      </c>
      <c r="N33" s="10">
        <v>7</v>
      </c>
      <c r="O33" s="10">
        <v>1</v>
      </c>
      <c r="P33" s="10">
        <v>351</v>
      </c>
      <c r="Q33" s="10">
        <f>'VI mes.2016 '!Q33-'I trom.2016'!Q33</f>
        <v>11</v>
      </c>
      <c r="R33" s="10">
        <v>58</v>
      </c>
      <c r="S33" s="10">
        <v>28</v>
      </c>
      <c r="T33" s="10">
        <f t="shared" si="2"/>
        <v>86</v>
      </c>
      <c r="U33" s="10">
        <v>36</v>
      </c>
      <c r="V33" s="10">
        <v>351</v>
      </c>
      <c r="W33" s="10">
        <v>36</v>
      </c>
      <c r="X33" s="10">
        <f t="shared" si="3"/>
        <v>387</v>
      </c>
      <c r="Y33" s="17">
        <f t="shared" si="4"/>
        <v>363</v>
      </c>
      <c r="Z33" s="18" t="s">
        <v>105</v>
      </c>
      <c r="AA33" s="10">
        <v>57</v>
      </c>
      <c r="AB33" s="17">
        <f t="shared" si="5"/>
        <v>140.10526315789474</v>
      </c>
      <c r="AC33" s="19"/>
    </row>
    <row r="34" spans="1:29" ht="15.75" thickBot="1">
      <c r="A34" s="4" t="s">
        <v>54</v>
      </c>
      <c r="B34" s="10">
        <v>734</v>
      </c>
      <c r="C34" s="38">
        <v>327</v>
      </c>
      <c r="D34" s="20">
        <f t="shared" si="0"/>
        <v>1061</v>
      </c>
      <c r="E34" s="20">
        <v>308</v>
      </c>
      <c r="F34" s="20">
        <v>753</v>
      </c>
      <c r="G34" s="20">
        <v>0</v>
      </c>
      <c r="H34" s="20">
        <v>72</v>
      </c>
      <c r="I34" s="20">
        <v>58</v>
      </c>
      <c r="J34" s="20">
        <v>17</v>
      </c>
      <c r="K34" s="20">
        <v>31</v>
      </c>
      <c r="L34" s="20">
        <v>10</v>
      </c>
      <c r="M34" s="20">
        <v>224</v>
      </c>
      <c r="N34" s="20">
        <v>10</v>
      </c>
      <c r="O34" s="20">
        <v>2</v>
      </c>
      <c r="P34" s="20">
        <v>308</v>
      </c>
      <c r="Q34" s="20">
        <f>'VI mes.2016 '!Q34-'I trom.2016'!Q34</f>
        <v>1</v>
      </c>
      <c r="R34" s="20">
        <v>22</v>
      </c>
      <c r="S34" s="20">
        <v>20</v>
      </c>
      <c r="T34" s="20">
        <f t="shared" si="2"/>
        <v>42</v>
      </c>
      <c r="U34" s="20">
        <v>14</v>
      </c>
      <c r="V34" s="20">
        <v>308</v>
      </c>
      <c r="W34" s="20">
        <v>14</v>
      </c>
      <c r="X34" s="20">
        <f t="shared" si="3"/>
        <v>322</v>
      </c>
      <c r="Y34" s="21">
        <f t="shared" si="4"/>
        <v>312.6666666666667</v>
      </c>
      <c r="Z34" s="22" t="s">
        <v>106</v>
      </c>
      <c r="AA34" s="20">
        <v>48</v>
      </c>
      <c r="AB34" s="21">
        <f t="shared" si="5"/>
        <v>143.30555555555557</v>
      </c>
      <c r="AC34" s="39"/>
    </row>
    <row r="35" spans="1:29" ht="15.75" thickBot="1">
      <c r="A35" s="5" t="s">
        <v>55</v>
      </c>
      <c r="B35" s="41">
        <f>SUM(B11:B34)</f>
        <v>31742</v>
      </c>
      <c r="C35" s="41">
        <f>SUM(C11:C34)</f>
        <v>9376</v>
      </c>
      <c r="D35" s="41">
        <f t="shared" si="0"/>
        <v>41118</v>
      </c>
      <c r="E35" s="41">
        <f t="shared" si="1"/>
        <v>6017</v>
      </c>
      <c r="F35" s="41">
        <f aca="true" t="shared" si="6" ref="F35:P35">SUM(F11:F34)</f>
        <v>35101</v>
      </c>
      <c r="G35" s="41">
        <f t="shared" si="6"/>
        <v>32</v>
      </c>
      <c r="H35" s="41">
        <f t="shared" si="6"/>
        <v>1272</v>
      </c>
      <c r="I35" s="41">
        <f t="shared" si="6"/>
        <v>1172</v>
      </c>
      <c r="J35" s="41">
        <f t="shared" si="6"/>
        <v>149</v>
      </c>
      <c r="K35" s="41">
        <f t="shared" si="6"/>
        <v>186</v>
      </c>
      <c r="L35" s="41">
        <f t="shared" si="6"/>
        <v>837</v>
      </c>
      <c r="M35" s="41">
        <f t="shared" si="6"/>
        <v>4353</v>
      </c>
      <c r="N35" s="41">
        <f t="shared" si="6"/>
        <v>334</v>
      </c>
      <c r="O35" s="41">
        <f t="shared" si="6"/>
        <v>26</v>
      </c>
      <c r="P35" s="41">
        <f t="shared" si="6"/>
        <v>6017</v>
      </c>
      <c r="Q35" s="41">
        <f>'VI mes.2016 '!Q35-'I trom.2016'!Q35</f>
        <v>189</v>
      </c>
      <c r="R35" s="41">
        <f>SUM(R11:R34)</f>
        <v>1613</v>
      </c>
      <c r="S35" s="41">
        <f>SUM(S11:S34)</f>
        <v>582</v>
      </c>
      <c r="T35" s="41">
        <f t="shared" si="2"/>
        <v>2195</v>
      </c>
      <c r="U35" s="41">
        <f>SUM(U11:U34)</f>
        <v>813</v>
      </c>
      <c r="V35" s="41">
        <v>6017</v>
      </c>
      <c r="W35" s="41">
        <f>SUM(W11:W34)</f>
        <v>813</v>
      </c>
      <c r="X35" s="41">
        <f t="shared" si="3"/>
        <v>6830</v>
      </c>
      <c r="Y35" s="42">
        <f t="shared" si="4"/>
        <v>6288</v>
      </c>
      <c r="Z35" s="43" t="s">
        <v>107</v>
      </c>
      <c r="AA35" s="41">
        <f>SUM(AA11:AA34)</f>
        <v>1046</v>
      </c>
      <c r="AB35" s="42">
        <f t="shared" si="5"/>
        <v>132.25239005736137</v>
      </c>
      <c r="AC35" s="44"/>
    </row>
    <row r="36" spans="4:22" ht="15">
      <c r="D36" s="29"/>
      <c r="E36" s="40"/>
      <c r="V36" t="s">
        <v>56</v>
      </c>
    </row>
  </sheetData>
  <sheetProtection/>
  <mergeCells count="35">
    <mergeCell ref="D6:D9"/>
    <mergeCell ref="E6:E9"/>
    <mergeCell ref="F6:F9"/>
    <mergeCell ref="U6:U9"/>
    <mergeCell ref="I8:L8"/>
    <mergeCell ref="O7:O9"/>
    <mergeCell ref="P7:P9"/>
    <mergeCell ref="W7:W9"/>
    <mergeCell ref="T6:T9"/>
    <mergeCell ref="X7:X9"/>
    <mergeCell ref="Q6:Q9"/>
    <mergeCell ref="R6:R9"/>
    <mergeCell ref="S6:S9"/>
    <mergeCell ref="V6:Y6"/>
    <mergeCell ref="Y7:Y9"/>
    <mergeCell ref="B6:B9"/>
    <mergeCell ref="C6:C9"/>
    <mergeCell ref="G6:P6"/>
    <mergeCell ref="H8:H9"/>
    <mergeCell ref="Z6:Z9"/>
    <mergeCell ref="G7:G9"/>
    <mergeCell ref="H7:L7"/>
    <mergeCell ref="M7:M9"/>
    <mergeCell ref="N7:N9"/>
    <mergeCell ref="V7:V9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4">
      <selection activeCell="AB11" sqref="AB11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8.0039062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15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5.75" thickBo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ht="15.75" thickBot="1">
      <c r="A5" s="68" t="s">
        <v>3</v>
      </c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 t="s">
        <v>5</v>
      </c>
      <c r="S5" s="68"/>
      <c r="T5" s="68"/>
      <c r="U5" s="68"/>
      <c r="V5" s="68"/>
      <c r="W5" s="68"/>
      <c r="X5" s="68"/>
      <c r="Y5" s="68"/>
      <c r="Z5" s="68"/>
      <c r="AA5" s="66" t="s">
        <v>6</v>
      </c>
      <c r="AB5" s="66" t="s">
        <v>7</v>
      </c>
      <c r="AC5" s="66" t="s">
        <v>8</v>
      </c>
    </row>
    <row r="6" spans="1:29" ht="15.75" thickBot="1">
      <c r="A6" s="68"/>
      <c r="B6" s="66" t="s">
        <v>9</v>
      </c>
      <c r="C6" s="66" t="s">
        <v>10</v>
      </c>
      <c r="D6" s="66" t="s">
        <v>11</v>
      </c>
      <c r="E6" s="66" t="s">
        <v>12</v>
      </c>
      <c r="F6" s="66" t="s">
        <v>13</v>
      </c>
      <c r="G6" s="68" t="s">
        <v>14</v>
      </c>
      <c r="H6" s="68"/>
      <c r="I6" s="68"/>
      <c r="J6" s="68"/>
      <c r="K6" s="68"/>
      <c r="L6" s="68"/>
      <c r="M6" s="68"/>
      <c r="N6" s="68"/>
      <c r="O6" s="68"/>
      <c r="P6" s="68"/>
      <c r="Q6" s="66" t="s">
        <v>15</v>
      </c>
      <c r="R6" s="66" t="s">
        <v>9</v>
      </c>
      <c r="S6" s="66" t="s">
        <v>10</v>
      </c>
      <c r="T6" s="66" t="s">
        <v>16</v>
      </c>
      <c r="U6" s="66" t="s">
        <v>17</v>
      </c>
      <c r="V6" s="68" t="s">
        <v>18</v>
      </c>
      <c r="W6" s="68"/>
      <c r="X6" s="68"/>
      <c r="Y6" s="68"/>
      <c r="Z6" s="66" t="s">
        <v>13</v>
      </c>
      <c r="AA6" s="66"/>
      <c r="AB6" s="66"/>
      <c r="AC6" s="66"/>
    </row>
    <row r="7" spans="1:29" ht="15.75" thickBot="1">
      <c r="A7" s="68"/>
      <c r="B7" s="66"/>
      <c r="C7" s="66"/>
      <c r="D7" s="66"/>
      <c r="E7" s="66"/>
      <c r="F7" s="66"/>
      <c r="G7" s="66" t="s">
        <v>19</v>
      </c>
      <c r="H7" s="68" t="s">
        <v>20</v>
      </c>
      <c r="I7" s="68"/>
      <c r="J7" s="68"/>
      <c r="K7" s="68"/>
      <c r="L7" s="68"/>
      <c r="M7" s="66" t="s">
        <v>21</v>
      </c>
      <c r="N7" s="66" t="s">
        <v>22</v>
      </c>
      <c r="O7" s="66" t="s">
        <v>23</v>
      </c>
      <c r="P7" s="66" t="s">
        <v>24</v>
      </c>
      <c r="Q7" s="66"/>
      <c r="R7" s="66"/>
      <c r="S7" s="66"/>
      <c r="T7" s="66"/>
      <c r="U7" s="66"/>
      <c r="V7" s="66" t="s">
        <v>25</v>
      </c>
      <c r="W7" s="66" t="s">
        <v>26</v>
      </c>
      <c r="X7" s="66" t="s">
        <v>27</v>
      </c>
      <c r="Y7" s="66" t="s">
        <v>28</v>
      </c>
      <c r="Z7" s="66"/>
      <c r="AA7" s="66"/>
      <c r="AB7" s="66"/>
      <c r="AC7" s="66"/>
    </row>
    <row r="8" spans="1:29" ht="15.75" thickBot="1">
      <c r="A8" s="68"/>
      <c r="B8" s="66"/>
      <c r="C8" s="66"/>
      <c r="D8" s="66"/>
      <c r="E8" s="66"/>
      <c r="F8" s="66"/>
      <c r="G8" s="66"/>
      <c r="H8" s="66" t="s">
        <v>29</v>
      </c>
      <c r="I8" s="68" t="s">
        <v>30</v>
      </c>
      <c r="J8" s="68"/>
      <c r="K8" s="68"/>
      <c r="L8" s="68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83.25" customHeight="1" thickBot="1">
      <c r="A9" s="72"/>
      <c r="B9" s="67"/>
      <c r="C9" s="67"/>
      <c r="D9" s="67"/>
      <c r="E9" s="67"/>
      <c r="F9" s="67"/>
      <c r="G9" s="67"/>
      <c r="H9" s="67"/>
      <c r="I9" s="1" t="s">
        <v>31</v>
      </c>
      <c r="J9" s="1" t="s">
        <v>32</v>
      </c>
      <c r="K9" s="1" t="s">
        <v>33</v>
      </c>
      <c r="L9" s="1" t="s">
        <v>34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29" ht="15">
      <c r="A11" s="3" t="s">
        <v>35</v>
      </c>
      <c r="B11" s="8">
        <v>1822</v>
      </c>
      <c r="C11" s="9">
        <v>807</v>
      </c>
      <c r="D11" s="9">
        <f>B11+C11</f>
        <v>2629</v>
      </c>
      <c r="E11" s="9">
        <f>'I trom.2016'!E11+'II trom.2016'!E11</f>
        <v>666</v>
      </c>
      <c r="F11" s="9">
        <f>D11-E11</f>
        <v>1963</v>
      </c>
      <c r="G11" s="9">
        <f>'I trom.2016'!G11+'II trom.2016'!G11</f>
        <v>11</v>
      </c>
      <c r="H11" s="9">
        <f>'I trom.2016'!H11+'II trom.2016'!H11</f>
        <v>168</v>
      </c>
      <c r="I11" s="9">
        <f>'I trom.2016'!I11+'II trom.2016'!I11</f>
        <v>144</v>
      </c>
      <c r="J11" s="9">
        <f>'I trom.2016'!J11+'II trom.2016'!J11</f>
        <v>9</v>
      </c>
      <c r="K11" s="9">
        <f>'I trom.2016'!K11+'II trom.2016'!K11</f>
        <v>7</v>
      </c>
      <c r="L11" s="9">
        <f>'I trom.2016'!L11+'II trom.2016'!L11</f>
        <v>128</v>
      </c>
      <c r="M11" s="9">
        <f>'I trom.2016'!M11+'II trom.2016'!M11</f>
        <v>438</v>
      </c>
      <c r="N11" s="9">
        <f>'I trom.2016'!N11+'II trom.2016'!N11</f>
        <v>49</v>
      </c>
      <c r="O11" s="9">
        <f>'I trom.2016'!O11+'II trom.2016'!O11</f>
        <v>0</v>
      </c>
      <c r="P11" s="9">
        <f>'I trom.2016'!P11+'II trom.2016'!P11</f>
        <v>666</v>
      </c>
      <c r="Q11" s="9">
        <v>31</v>
      </c>
      <c r="R11" s="9">
        <v>86</v>
      </c>
      <c r="S11" s="9">
        <v>78</v>
      </c>
      <c r="T11" s="38">
        <f>R11+S11</f>
        <v>164</v>
      </c>
      <c r="U11" s="9">
        <v>89</v>
      </c>
      <c r="V11" s="9">
        <f>'I trom.2016'!E11+'II trom.2016'!E11</f>
        <v>666</v>
      </c>
      <c r="W11" s="9">
        <v>89</v>
      </c>
      <c r="X11" s="9">
        <f>V11+W11</f>
        <v>755</v>
      </c>
      <c r="Y11" s="13">
        <f>V11+(W11/3)</f>
        <v>695.6666666666666</v>
      </c>
      <c r="Z11" s="14" t="s">
        <v>90</v>
      </c>
      <c r="AA11" s="15">
        <f>'I trom.2016'!AA11+'II trom.2016'!AA11</f>
        <v>108</v>
      </c>
      <c r="AB11" s="13">
        <f>Y11/(AA11/22)</f>
        <v>141.70987654320987</v>
      </c>
      <c r="AC11" s="16"/>
    </row>
    <row r="12" spans="1:29" ht="15">
      <c r="A12" s="4" t="s">
        <v>36</v>
      </c>
      <c r="B12" s="10">
        <v>1665</v>
      </c>
      <c r="C12" s="10">
        <v>649</v>
      </c>
      <c r="D12" s="10">
        <f aca="true" t="shared" si="0" ref="D12:D35">B12+C12</f>
        <v>2314</v>
      </c>
      <c r="E12" s="10">
        <f>'I trom.2016'!E12+'II trom.2016'!E12</f>
        <v>568</v>
      </c>
      <c r="F12" s="10">
        <f aca="true" t="shared" si="1" ref="F12:F35">D12-E12</f>
        <v>1746</v>
      </c>
      <c r="G12" s="10">
        <f>'I trom.2016'!G12+'II trom.2016'!G12</f>
        <v>4</v>
      </c>
      <c r="H12" s="10">
        <f>'I trom.2016'!H12+'II trom.2016'!H12</f>
        <v>133</v>
      </c>
      <c r="I12" s="10">
        <f>'I trom.2016'!I12+'II trom.2016'!I12</f>
        <v>132</v>
      </c>
      <c r="J12" s="10">
        <f>'I trom.2016'!J12+'II trom.2016'!J12</f>
        <v>31</v>
      </c>
      <c r="K12" s="10">
        <f>'I trom.2016'!K12+'II trom.2016'!K12</f>
        <v>46</v>
      </c>
      <c r="L12" s="10">
        <f>'I trom.2016'!L12+'II trom.2016'!L12</f>
        <v>55</v>
      </c>
      <c r="M12" s="10">
        <f>'I trom.2016'!M12+'II trom.2016'!M12</f>
        <v>406</v>
      </c>
      <c r="N12" s="10">
        <f>'I trom.2016'!N12+'II trom.2016'!N12</f>
        <v>22</v>
      </c>
      <c r="O12" s="10">
        <f>'I trom.2016'!O12+'II trom.2016'!O12</f>
        <v>3</v>
      </c>
      <c r="P12" s="10">
        <f>'I trom.2016'!P12+'II trom.2016'!P12</f>
        <v>568</v>
      </c>
      <c r="Q12" s="10">
        <v>32</v>
      </c>
      <c r="R12" s="10">
        <v>141</v>
      </c>
      <c r="S12" s="10">
        <v>78</v>
      </c>
      <c r="T12" s="10">
        <f aca="true" t="shared" si="2" ref="T12:T35">R12+S12</f>
        <v>219</v>
      </c>
      <c r="U12" s="10">
        <v>74</v>
      </c>
      <c r="V12" s="10">
        <f>'I trom.2016'!E12+'II trom.2016'!E12</f>
        <v>568</v>
      </c>
      <c r="W12" s="10">
        <v>74</v>
      </c>
      <c r="X12" s="10">
        <f aca="true" t="shared" si="3" ref="X12:X35">V12+W12</f>
        <v>642</v>
      </c>
      <c r="Y12" s="17">
        <f aca="true" t="shared" si="4" ref="Y12:Y35">V12+(W12/3)</f>
        <v>592.6666666666666</v>
      </c>
      <c r="Z12" s="18" t="s">
        <v>91</v>
      </c>
      <c r="AA12" s="46">
        <f>'I trom.2016'!AA12+'II trom.2016'!AA12</f>
        <v>100</v>
      </c>
      <c r="AB12" s="17">
        <f aca="true" t="shared" si="5" ref="AB12:AB35">Y12/(AA12/22)</f>
        <v>130.38666666666666</v>
      </c>
      <c r="AC12" s="19"/>
    </row>
    <row r="13" spans="1:29" ht="15">
      <c r="A13" s="4" t="s">
        <v>37</v>
      </c>
      <c r="B13" s="10">
        <v>1856</v>
      </c>
      <c r="C13" s="10">
        <v>792</v>
      </c>
      <c r="D13" s="10">
        <f t="shared" si="0"/>
        <v>2648</v>
      </c>
      <c r="E13" s="10">
        <f>'I trom.2016'!E13+'II trom.2016'!E13</f>
        <v>785</v>
      </c>
      <c r="F13" s="10">
        <f t="shared" si="1"/>
        <v>1863</v>
      </c>
      <c r="G13" s="10">
        <f>'I trom.2016'!G13+'II trom.2016'!G13</f>
        <v>5</v>
      </c>
      <c r="H13" s="10">
        <f>'I trom.2016'!H13+'II trom.2016'!H13</f>
        <v>99</v>
      </c>
      <c r="I13" s="10">
        <f>'I trom.2016'!I13+'II trom.2016'!I13</f>
        <v>93</v>
      </c>
      <c r="J13" s="10">
        <f>'I trom.2016'!J13+'II trom.2016'!J13</f>
        <v>31</v>
      </c>
      <c r="K13" s="10">
        <f>'I trom.2016'!K13+'II trom.2016'!K13</f>
        <v>25</v>
      </c>
      <c r="L13" s="10">
        <f>'I trom.2016'!L13+'II trom.2016'!L13</f>
        <v>37</v>
      </c>
      <c r="M13" s="10">
        <f>'I trom.2016'!M13+'II trom.2016'!M13</f>
        <v>656</v>
      </c>
      <c r="N13" s="10">
        <f>'I trom.2016'!N13+'II trom.2016'!N13</f>
        <v>23</v>
      </c>
      <c r="O13" s="10">
        <f>'I trom.2016'!O13+'II trom.2016'!O13</f>
        <v>2</v>
      </c>
      <c r="P13" s="10">
        <f>'I trom.2016'!P13+'II trom.2016'!P13</f>
        <v>785</v>
      </c>
      <c r="Q13" s="10">
        <v>34</v>
      </c>
      <c r="R13" s="10">
        <v>66</v>
      </c>
      <c r="S13" s="10">
        <v>77</v>
      </c>
      <c r="T13" s="10">
        <f t="shared" si="2"/>
        <v>143</v>
      </c>
      <c r="U13" s="10">
        <v>80</v>
      </c>
      <c r="V13" s="10">
        <f>'I trom.2016'!E13+'II trom.2016'!E13</f>
        <v>785</v>
      </c>
      <c r="W13" s="10">
        <v>80</v>
      </c>
      <c r="X13" s="10">
        <f t="shared" si="3"/>
        <v>865</v>
      </c>
      <c r="Y13" s="17">
        <f t="shared" si="4"/>
        <v>811.6666666666666</v>
      </c>
      <c r="Z13" s="18" t="s">
        <v>92</v>
      </c>
      <c r="AA13" s="46">
        <f>'I trom.2016'!AA13+'II trom.2016'!AA13</f>
        <v>98</v>
      </c>
      <c r="AB13" s="17">
        <f t="shared" si="5"/>
        <v>182.2108843537415</v>
      </c>
      <c r="AC13" s="19"/>
    </row>
    <row r="14" spans="1:29" ht="15">
      <c r="A14" s="4" t="s">
        <v>38</v>
      </c>
      <c r="B14" s="10">
        <v>1902</v>
      </c>
      <c r="C14" s="10">
        <v>789</v>
      </c>
      <c r="D14" s="10">
        <f t="shared" si="0"/>
        <v>2691</v>
      </c>
      <c r="E14" s="10">
        <f>'I trom.2016'!E14+'II trom.2016'!E14</f>
        <v>698</v>
      </c>
      <c r="F14" s="10">
        <f t="shared" si="1"/>
        <v>1993</v>
      </c>
      <c r="G14" s="10">
        <f>'I trom.2016'!G14+'II trom.2016'!G14</f>
        <v>1</v>
      </c>
      <c r="H14" s="10">
        <f>'I trom.2016'!H14+'II trom.2016'!H14</f>
        <v>154</v>
      </c>
      <c r="I14" s="10">
        <f>'I trom.2016'!I14+'II trom.2016'!I14</f>
        <v>148</v>
      </c>
      <c r="J14" s="10">
        <f>'I trom.2016'!J14+'II trom.2016'!J14</f>
        <v>57</v>
      </c>
      <c r="K14" s="10">
        <f>'I trom.2016'!K14+'II trom.2016'!K14</f>
        <v>13</v>
      </c>
      <c r="L14" s="10">
        <f>'I trom.2016'!L14+'II trom.2016'!L14</f>
        <v>78</v>
      </c>
      <c r="M14" s="10">
        <f>'I trom.2016'!M14+'II trom.2016'!M14</f>
        <v>526</v>
      </c>
      <c r="N14" s="10">
        <f>'I trom.2016'!N14+'II trom.2016'!N14</f>
        <v>17</v>
      </c>
      <c r="O14" s="10">
        <f>'I trom.2016'!O14+'II trom.2016'!O14</f>
        <v>0</v>
      </c>
      <c r="P14" s="10">
        <f>'I trom.2016'!P14+'II trom.2016'!P14</f>
        <v>698</v>
      </c>
      <c r="Q14" s="10">
        <v>34</v>
      </c>
      <c r="R14" s="10">
        <v>139</v>
      </c>
      <c r="S14" s="10">
        <v>77</v>
      </c>
      <c r="T14" s="10">
        <f t="shared" si="2"/>
        <v>216</v>
      </c>
      <c r="U14" s="10">
        <v>93</v>
      </c>
      <c r="V14" s="10">
        <f>'I trom.2016'!E14+'II trom.2016'!E14</f>
        <v>698</v>
      </c>
      <c r="W14" s="10">
        <v>93</v>
      </c>
      <c r="X14" s="10">
        <f t="shared" si="3"/>
        <v>791</v>
      </c>
      <c r="Y14" s="17">
        <f t="shared" si="4"/>
        <v>729</v>
      </c>
      <c r="Z14" s="18" t="s">
        <v>93</v>
      </c>
      <c r="AA14" s="46">
        <f>'I trom.2016'!AA14+'II trom.2016'!AA14</f>
        <v>105</v>
      </c>
      <c r="AB14" s="17">
        <f t="shared" si="5"/>
        <v>152.74285714285716</v>
      </c>
      <c r="AC14" s="19"/>
    </row>
    <row r="15" spans="1:29" ht="15">
      <c r="A15" s="4" t="s">
        <v>39</v>
      </c>
      <c r="B15" s="10">
        <v>2064</v>
      </c>
      <c r="C15" s="10">
        <v>785</v>
      </c>
      <c r="D15" s="10">
        <f t="shared" si="0"/>
        <v>2849</v>
      </c>
      <c r="E15" s="10">
        <f>'I trom.2016'!E15+'II trom.2016'!E15</f>
        <v>719</v>
      </c>
      <c r="F15" s="10">
        <f t="shared" si="1"/>
        <v>2130</v>
      </c>
      <c r="G15" s="10">
        <f>'I trom.2016'!G15+'II trom.2016'!G15</f>
        <v>17</v>
      </c>
      <c r="H15" s="10">
        <f>'I trom.2016'!H15+'II trom.2016'!H15</f>
        <v>171</v>
      </c>
      <c r="I15" s="10">
        <f>'I trom.2016'!I15+'II trom.2016'!I15</f>
        <v>165</v>
      </c>
      <c r="J15" s="10">
        <f>'I trom.2016'!J15+'II trom.2016'!J15</f>
        <v>18</v>
      </c>
      <c r="K15" s="10">
        <f>'I trom.2016'!K15+'II trom.2016'!K15</f>
        <v>11</v>
      </c>
      <c r="L15" s="10">
        <f>'I trom.2016'!L15+'II trom.2016'!L15</f>
        <v>136</v>
      </c>
      <c r="M15" s="10">
        <f>'I trom.2016'!M15+'II trom.2016'!M15</f>
        <v>476</v>
      </c>
      <c r="N15" s="10">
        <f>'I trom.2016'!N15+'II trom.2016'!N15</f>
        <v>55</v>
      </c>
      <c r="O15" s="10">
        <f>'I trom.2016'!O15+'II trom.2016'!O15</f>
        <v>0</v>
      </c>
      <c r="P15" s="10">
        <f>'I trom.2016'!P15+'II trom.2016'!P15</f>
        <v>719</v>
      </c>
      <c r="Q15" s="10">
        <v>35</v>
      </c>
      <c r="R15" s="10">
        <v>107</v>
      </c>
      <c r="S15" s="10">
        <v>78</v>
      </c>
      <c r="T15" s="10">
        <f t="shared" si="2"/>
        <v>185</v>
      </c>
      <c r="U15" s="10">
        <v>131</v>
      </c>
      <c r="V15" s="10">
        <f>'I trom.2016'!E15+'II trom.2016'!E15</f>
        <v>719</v>
      </c>
      <c r="W15" s="10">
        <v>131</v>
      </c>
      <c r="X15" s="10">
        <f t="shared" si="3"/>
        <v>850</v>
      </c>
      <c r="Y15" s="17">
        <f t="shared" si="4"/>
        <v>762.6666666666666</v>
      </c>
      <c r="Z15" s="18" t="s">
        <v>94</v>
      </c>
      <c r="AA15" s="46">
        <f>'I trom.2016'!AA15+'II trom.2016'!AA15</f>
        <v>109</v>
      </c>
      <c r="AB15" s="17">
        <f t="shared" si="5"/>
        <v>153.93272171253824</v>
      </c>
      <c r="AC15" s="19"/>
    </row>
    <row r="16" spans="1:29" ht="15">
      <c r="A16" s="4" t="s">
        <v>40</v>
      </c>
      <c r="B16" s="10">
        <v>1579</v>
      </c>
      <c r="C16" s="10">
        <v>785</v>
      </c>
      <c r="D16" s="10">
        <f t="shared" si="0"/>
        <v>2364</v>
      </c>
      <c r="E16" s="10">
        <f>'I trom.2016'!E16+'II trom.2016'!E16</f>
        <v>679</v>
      </c>
      <c r="F16" s="10">
        <f t="shared" si="1"/>
        <v>1685</v>
      </c>
      <c r="G16" s="10">
        <f>'I trom.2016'!G16+'II trom.2016'!G16</f>
        <v>3</v>
      </c>
      <c r="H16" s="10">
        <f>'I trom.2016'!H16+'II trom.2016'!H16</f>
        <v>86</v>
      </c>
      <c r="I16" s="10">
        <f>'I trom.2016'!I16+'II trom.2016'!I16</f>
        <v>65</v>
      </c>
      <c r="J16" s="10">
        <f>'I trom.2016'!J16+'II trom.2016'!J16</f>
        <v>0</v>
      </c>
      <c r="K16" s="10">
        <f>'I trom.2016'!K16+'II trom.2016'!K16</f>
        <v>12</v>
      </c>
      <c r="L16" s="10">
        <f>'I trom.2016'!L16+'II trom.2016'!L16</f>
        <v>53</v>
      </c>
      <c r="M16" s="10">
        <f>'I trom.2016'!M16+'II trom.2016'!M16</f>
        <v>544</v>
      </c>
      <c r="N16" s="10">
        <f>'I trom.2016'!N16+'II trom.2016'!N16</f>
        <v>43</v>
      </c>
      <c r="O16" s="10">
        <f>'I trom.2016'!O16+'II trom.2016'!O16</f>
        <v>3</v>
      </c>
      <c r="P16" s="10">
        <f>'I trom.2016'!P16+'II trom.2016'!P16</f>
        <v>679</v>
      </c>
      <c r="Q16" s="10">
        <v>30</v>
      </c>
      <c r="R16" s="10">
        <v>95</v>
      </c>
      <c r="S16" s="10">
        <v>77</v>
      </c>
      <c r="T16" s="10">
        <f t="shared" si="2"/>
        <v>172</v>
      </c>
      <c r="U16" s="10">
        <v>70</v>
      </c>
      <c r="V16" s="10">
        <f>'I trom.2016'!E16+'II trom.2016'!E16</f>
        <v>679</v>
      </c>
      <c r="W16" s="10">
        <v>70</v>
      </c>
      <c r="X16" s="10">
        <f t="shared" si="3"/>
        <v>749</v>
      </c>
      <c r="Y16" s="17">
        <f t="shared" si="4"/>
        <v>702.3333333333334</v>
      </c>
      <c r="Z16" s="18" t="s">
        <v>95</v>
      </c>
      <c r="AA16" s="46">
        <f>'I trom.2016'!AA16+'II trom.2016'!AA16</f>
        <v>104</v>
      </c>
      <c r="AB16" s="17">
        <f t="shared" si="5"/>
        <v>148.57051282051282</v>
      </c>
      <c r="AC16" s="19"/>
    </row>
    <row r="17" spans="1:29" ht="15">
      <c r="A17" s="4" t="s">
        <v>41</v>
      </c>
      <c r="B17" s="10">
        <v>0</v>
      </c>
      <c r="C17" s="10">
        <v>0</v>
      </c>
      <c r="D17" s="10">
        <f t="shared" si="0"/>
        <v>0</v>
      </c>
      <c r="E17" s="10">
        <f>'I trom.2016'!E17+'II trom.2016'!E17</f>
        <v>0</v>
      </c>
      <c r="F17" s="10">
        <f t="shared" si="1"/>
        <v>0</v>
      </c>
      <c r="G17" s="10">
        <f>'I trom.2016'!G17+'II trom.2016'!G17</f>
        <v>0</v>
      </c>
      <c r="H17" s="10">
        <f>'I trom.2016'!H17+'II trom.2016'!H17</f>
        <v>0</v>
      </c>
      <c r="I17" s="10">
        <f>'I trom.2016'!I17+'II trom.2016'!I17</f>
        <v>0</v>
      </c>
      <c r="J17" s="10">
        <f>'I trom.2016'!J17+'II trom.2016'!J17</f>
        <v>0</v>
      </c>
      <c r="K17" s="10">
        <f>'I trom.2016'!K17+'II trom.2016'!K17</f>
        <v>0</v>
      </c>
      <c r="L17" s="10">
        <f>'I trom.2016'!L17+'II trom.2016'!L17</f>
        <v>0</v>
      </c>
      <c r="M17" s="10">
        <f>'I trom.2016'!M17+'II trom.2016'!M17</f>
        <v>0</v>
      </c>
      <c r="N17" s="10">
        <f>'I trom.2016'!N17+'II trom.2016'!N17</f>
        <v>0</v>
      </c>
      <c r="O17" s="10">
        <f>'I trom.2016'!O17+'II trom.2016'!O17</f>
        <v>0</v>
      </c>
      <c r="P17" s="10">
        <f>'I trom.2016'!P17+'II trom.2016'!P17</f>
        <v>0</v>
      </c>
      <c r="Q17" s="10">
        <v>0</v>
      </c>
      <c r="R17" s="10">
        <v>0</v>
      </c>
      <c r="S17" s="10">
        <v>0</v>
      </c>
      <c r="T17" s="10">
        <f t="shared" si="2"/>
        <v>0</v>
      </c>
      <c r="U17" s="10">
        <v>0</v>
      </c>
      <c r="V17" s="10">
        <f>'I trom.2016'!E17+'II trom.2016'!E17</f>
        <v>0</v>
      </c>
      <c r="W17" s="10">
        <v>0</v>
      </c>
      <c r="X17" s="10">
        <f t="shared" si="3"/>
        <v>0</v>
      </c>
      <c r="Y17" s="17">
        <f t="shared" si="4"/>
        <v>0</v>
      </c>
      <c r="Z17" s="18" t="s">
        <v>72</v>
      </c>
      <c r="AA17" s="46">
        <f>'I trom.2016'!AA17+'II trom.2016'!AA17</f>
        <v>0</v>
      </c>
      <c r="AB17" s="17">
        <v>0</v>
      </c>
      <c r="AC17" s="19"/>
    </row>
    <row r="18" spans="1:29" ht="15">
      <c r="A18" s="4" t="s">
        <v>42</v>
      </c>
      <c r="B18" s="10">
        <v>639</v>
      </c>
      <c r="C18" s="10">
        <v>240</v>
      </c>
      <c r="D18" s="10">
        <f t="shared" si="0"/>
        <v>879</v>
      </c>
      <c r="E18" s="10">
        <f>'I trom.2016'!E18+'II trom.2016'!E18</f>
        <v>405</v>
      </c>
      <c r="F18" s="10">
        <f t="shared" si="1"/>
        <v>474</v>
      </c>
      <c r="G18" s="10">
        <f>'I trom.2016'!G18+'II trom.2016'!G18</f>
        <v>5</v>
      </c>
      <c r="H18" s="10">
        <f>'I trom.2016'!H18+'II trom.2016'!H18</f>
        <v>79</v>
      </c>
      <c r="I18" s="10">
        <f>'I trom.2016'!I18+'II trom.2016'!I18</f>
        <v>69</v>
      </c>
      <c r="J18" s="10">
        <f>'I trom.2016'!J18+'II trom.2016'!J18</f>
        <v>16</v>
      </c>
      <c r="K18" s="10">
        <f>'I trom.2016'!K18+'II trom.2016'!K18</f>
        <v>4</v>
      </c>
      <c r="L18" s="10">
        <f>'I trom.2016'!L18+'II trom.2016'!L18</f>
        <v>49</v>
      </c>
      <c r="M18" s="10">
        <f>'I trom.2016'!M18+'II trom.2016'!M18</f>
        <v>302</v>
      </c>
      <c r="N18" s="10">
        <f>'I trom.2016'!N18+'II trom.2016'!N18</f>
        <v>19</v>
      </c>
      <c r="O18" s="10">
        <f>'I trom.2016'!O18+'II trom.2016'!O18</f>
        <v>0</v>
      </c>
      <c r="P18" s="10">
        <f>'I trom.2016'!P18+'II trom.2016'!P18</f>
        <v>405</v>
      </c>
      <c r="Q18" s="10">
        <v>34</v>
      </c>
      <c r="R18" s="10">
        <v>0</v>
      </c>
      <c r="S18" s="10">
        <v>0</v>
      </c>
      <c r="T18" s="10">
        <f t="shared" si="2"/>
        <v>0</v>
      </c>
      <c r="U18" s="10">
        <v>0</v>
      </c>
      <c r="V18" s="10">
        <f>'I trom.2016'!E18+'II trom.2016'!E18</f>
        <v>405</v>
      </c>
      <c r="W18" s="10">
        <v>0</v>
      </c>
      <c r="X18" s="10">
        <f t="shared" si="3"/>
        <v>405</v>
      </c>
      <c r="Y18" s="17">
        <f t="shared" si="4"/>
        <v>405</v>
      </c>
      <c r="Z18" s="18" t="s">
        <v>72</v>
      </c>
      <c r="AA18" s="46">
        <f>'I trom.2016'!AA18+'II trom.2016'!AA18</f>
        <v>103</v>
      </c>
      <c r="AB18" s="17">
        <f t="shared" si="5"/>
        <v>86.50485436893204</v>
      </c>
      <c r="AC18" s="19"/>
    </row>
    <row r="19" spans="1:29" ht="15">
      <c r="A19" s="4" t="s">
        <v>43</v>
      </c>
      <c r="B19" s="10">
        <v>1313</v>
      </c>
      <c r="C19" s="10">
        <v>765</v>
      </c>
      <c r="D19" s="10">
        <f t="shared" si="0"/>
        <v>2078</v>
      </c>
      <c r="E19" s="10">
        <f>'I trom.2016'!E19+'II trom.2016'!E19</f>
        <v>593</v>
      </c>
      <c r="F19" s="10">
        <f t="shared" si="1"/>
        <v>1485</v>
      </c>
      <c r="G19" s="10">
        <f>'I trom.2016'!G19+'II trom.2016'!G19</f>
        <v>6</v>
      </c>
      <c r="H19" s="10">
        <f>'I trom.2016'!H19+'II trom.2016'!H19</f>
        <v>107</v>
      </c>
      <c r="I19" s="10">
        <f>'I trom.2016'!I19+'II trom.2016'!I19</f>
        <v>97</v>
      </c>
      <c r="J19" s="10">
        <f>'I trom.2016'!J19+'II trom.2016'!J19</f>
        <v>13</v>
      </c>
      <c r="K19" s="10">
        <f>'I trom.2016'!K19+'II trom.2016'!K19</f>
        <v>16</v>
      </c>
      <c r="L19" s="10">
        <f>'I trom.2016'!L19+'II trom.2016'!L19</f>
        <v>68</v>
      </c>
      <c r="M19" s="10">
        <f>'I trom.2016'!M19+'II trom.2016'!M19</f>
        <v>439</v>
      </c>
      <c r="N19" s="10">
        <f>'I trom.2016'!N19+'II trom.2016'!N19</f>
        <v>35</v>
      </c>
      <c r="O19" s="10">
        <f>'I trom.2016'!O19+'II trom.2016'!O19</f>
        <v>6</v>
      </c>
      <c r="P19" s="10">
        <f>'I trom.2016'!P19+'II trom.2016'!P19</f>
        <v>593</v>
      </c>
      <c r="Q19" s="10">
        <v>11</v>
      </c>
      <c r="R19" s="10">
        <v>20</v>
      </c>
      <c r="S19" s="10">
        <v>65</v>
      </c>
      <c r="T19" s="10">
        <f t="shared" si="2"/>
        <v>85</v>
      </c>
      <c r="U19" s="10">
        <v>37</v>
      </c>
      <c r="V19" s="10">
        <f>'I trom.2016'!E19+'II trom.2016'!E19</f>
        <v>593</v>
      </c>
      <c r="W19" s="10">
        <v>37</v>
      </c>
      <c r="X19" s="10">
        <f t="shared" si="3"/>
        <v>630</v>
      </c>
      <c r="Y19" s="17">
        <f t="shared" si="4"/>
        <v>605.3333333333334</v>
      </c>
      <c r="Z19" s="18" t="s">
        <v>73</v>
      </c>
      <c r="AA19" s="46">
        <f>'I trom.2016'!AA19+'II trom.2016'!AA19</f>
        <v>112</v>
      </c>
      <c r="AB19" s="17">
        <f t="shared" si="5"/>
        <v>118.90476190476191</v>
      </c>
      <c r="AC19" s="19"/>
    </row>
    <row r="20" spans="1:29" ht="15">
      <c r="A20" s="4" t="s">
        <v>44</v>
      </c>
      <c r="B20" s="10">
        <v>1266</v>
      </c>
      <c r="C20" s="10">
        <v>1169</v>
      </c>
      <c r="D20" s="10">
        <f t="shared" si="0"/>
        <v>2435</v>
      </c>
      <c r="E20" s="10">
        <f>'I trom.2016'!E20+'II trom.2016'!E20</f>
        <v>418</v>
      </c>
      <c r="F20" s="10">
        <f t="shared" si="1"/>
        <v>2017</v>
      </c>
      <c r="G20" s="10">
        <f>'I trom.2016'!G20+'II trom.2016'!G20</f>
        <v>0</v>
      </c>
      <c r="H20" s="10">
        <f>'I trom.2016'!H20+'II trom.2016'!H20</f>
        <v>103</v>
      </c>
      <c r="I20" s="10">
        <f>'I trom.2016'!I20+'II trom.2016'!I20</f>
        <v>102</v>
      </c>
      <c r="J20" s="10">
        <f>'I trom.2016'!J20+'II trom.2016'!J20</f>
        <v>9</v>
      </c>
      <c r="K20" s="10">
        <f>'I trom.2016'!K20+'II trom.2016'!K20</f>
        <v>9</v>
      </c>
      <c r="L20" s="10">
        <f>'I trom.2016'!L20+'II trom.2016'!L20</f>
        <v>84</v>
      </c>
      <c r="M20" s="10">
        <f>'I trom.2016'!M20+'II trom.2016'!M20</f>
        <v>284</v>
      </c>
      <c r="N20" s="10">
        <f>'I trom.2016'!N20+'II trom.2016'!N20</f>
        <v>29</v>
      </c>
      <c r="O20" s="10">
        <f>'I trom.2016'!O20+'II trom.2016'!O20</f>
        <v>2</v>
      </c>
      <c r="P20" s="10">
        <f>'I trom.2016'!P20+'II trom.2016'!P20</f>
        <v>418</v>
      </c>
      <c r="Q20" s="10">
        <v>18</v>
      </c>
      <c r="R20" s="10">
        <v>15</v>
      </c>
      <c r="S20" s="10">
        <v>64</v>
      </c>
      <c r="T20" s="10">
        <f t="shared" si="2"/>
        <v>79</v>
      </c>
      <c r="U20" s="10">
        <v>26</v>
      </c>
      <c r="V20" s="10">
        <f>'I trom.2016'!E20+'II trom.2016'!E20</f>
        <v>418</v>
      </c>
      <c r="W20" s="10">
        <v>26</v>
      </c>
      <c r="X20" s="10">
        <f t="shared" si="3"/>
        <v>444</v>
      </c>
      <c r="Y20" s="17">
        <f t="shared" si="4"/>
        <v>426.6666666666667</v>
      </c>
      <c r="Z20" s="18" t="s">
        <v>96</v>
      </c>
      <c r="AA20" s="46">
        <f>'I trom.2016'!AA20+'II trom.2016'!AA20</f>
        <v>75</v>
      </c>
      <c r="AB20" s="17">
        <f t="shared" si="5"/>
        <v>125.15555555555555</v>
      </c>
      <c r="AC20" s="19"/>
    </row>
    <row r="21" spans="1:29" ht="15">
      <c r="A21" s="4" t="s">
        <v>45</v>
      </c>
      <c r="B21" s="10">
        <v>1187</v>
      </c>
      <c r="C21" s="10">
        <v>447</v>
      </c>
      <c r="D21" s="10">
        <f t="shared" si="0"/>
        <v>1634</v>
      </c>
      <c r="E21" s="10">
        <f>'I trom.2016'!E21+'II trom.2016'!E21</f>
        <v>317</v>
      </c>
      <c r="F21" s="10">
        <f t="shared" si="1"/>
        <v>1317</v>
      </c>
      <c r="G21" s="10">
        <f>'I trom.2016'!G21+'II trom.2016'!G21</f>
        <v>0</v>
      </c>
      <c r="H21" s="10">
        <f>'I trom.2016'!H21+'II trom.2016'!H21</f>
        <v>119</v>
      </c>
      <c r="I21" s="10">
        <f>'I trom.2016'!I21+'II trom.2016'!I21</f>
        <v>108</v>
      </c>
      <c r="J21" s="10">
        <f>'I trom.2016'!J21+'II trom.2016'!J21</f>
        <v>11</v>
      </c>
      <c r="K21" s="10">
        <f>'I trom.2016'!K21+'II trom.2016'!K21</f>
        <v>21</v>
      </c>
      <c r="L21" s="10">
        <f>'I trom.2016'!L21+'II trom.2016'!L21</f>
        <v>76</v>
      </c>
      <c r="M21" s="10">
        <f>'I trom.2016'!M21+'II trom.2016'!M21</f>
        <v>184</v>
      </c>
      <c r="N21" s="10">
        <f>'I trom.2016'!N21+'II trom.2016'!N21</f>
        <v>13</v>
      </c>
      <c r="O21" s="10">
        <f>'I trom.2016'!O21+'II trom.2016'!O21</f>
        <v>1</v>
      </c>
      <c r="P21" s="10">
        <f>'I trom.2016'!P21+'II trom.2016'!P21</f>
        <v>317</v>
      </c>
      <c r="Q21" s="10">
        <v>9</v>
      </c>
      <c r="R21" s="10">
        <v>55</v>
      </c>
      <c r="S21" s="10">
        <v>36</v>
      </c>
      <c r="T21" s="10">
        <f t="shared" si="2"/>
        <v>91</v>
      </c>
      <c r="U21" s="10">
        <v>31</v>
      </c>
      <c r="V21" s="10">
        <f>'I trom.2016'!E21+'II trom.2016'!E21</f>
        <v>317</v>
      </c>
      <c r="W21" s="10">
        <v>31</v>
      </c>
      <c r="X21" s="10">
        <f t="shared" si="3"/>
        <v>348</v>
      </c>
      <c r="Y21" s="17">
        <f t="shared" si="4"/>
        <v>327.3333333333333</v>
      </c>
      <c r="Z21" s="18" t="s">
        <v>97</v>
      </c>
      <c r="AA21" s="46">
        <f>'I trom.2016'!AA21+'II trom.2016'!AA21</f>
        <v>63</v>
      </c>
      <c r="AB21" s="17">
        <f t="shared" si="5"/>
        <v>114.30687830687829</v>
      </c>
      <c r="AC21" s="19"/>
    </row>
    <row r="22" spans="1:29" ht="15">
      <c r="A22" s="4" t="s">
        <v>46</v>
      </c>
      <c r="B22" s="10">
        <v>1354</v>
      </c>
      <c r="C22" s="10">
        <v>822</v>
      </c>
      <c r="D22" s="10">
        <f t="shared" si="0"/>
        <v>2176</v>
      </c>
      <c r="E22" s="10">
        <f>'I trom.2016'!E22+'II trom.2016'!E22</f>
        <v>670</v>
      </c>
      <c r="F22" s="10">
        <f t="shared" si="1"/>
        <v>1506</v>
      </c>
      <c r="G22" s="10">
        <f>'I trom.2016'!G22+'II trom.2016'!G22</f>
        <v>3</v>
      </c>
      <c r="H22" s="10">
        <f>'I trom.2016'!H22+'II trom.2016'!H22</f>
        <v>142</v>
      </c>
      <c r="I22" s="10">
        <f>'I trom.2016'!I22+'II trom.2016'!I22</f>
        <v>135</v>
      </c>
      <c r="J22" s="10">
        <f>'I trom.2016'!J22+'II trom.2016'!J22</f>
        <v>8</v>
      </c>
      <c r="K22" s="10">
        <f>'I trom.2016'!K22+'II trom.2016'!K22</f>
        <v>18</v>
      </c>
      <c r="L22" s="10">
        <f>'I trom.2016'!L22+'II trom.2016'!L22</f>
        <v>109</v>
      </c>
      <c r="M22" s="10">
        <f>'I trom.2016'!M22+'II trom.2016'!M22</f>
        <v>490</v>
      </c>
      <c r="N22" s="10">
        <f>'I trom.2016'!N22+'II trom.2016'!N22</f>
        <v>34</v>
      </c>
      <c r="O22" s="10">
        <f>'I trom.2016'!O22+'II trom.2016'!O22</f>
        <v>1</v>
      </c>
      <c r="P22" s="10">
        <f>'I trom.2016'!P22+'II trom.2016'!P22</f>
        <v>670</v>
      </c>
      <c r="Q22" s="10">
        <v>22</v>
      </c>
      <c r="R22" s="10">
        <v>10</v>
      </c>
      <c r="S22" s="10">
        <v>57</v>
      </c>
      <c r="T22" s="10">
        <f t="shared" si="2"/>
        <v>67</v>
      </c>
      <c r="U22" s="10">
        <v>14</v>
      </c>
      <c r="V22" s="10">
        <f>'I trom.2016'!E22+'II trom.2016'!E22</f>
        <v>670</v>
      </c>
      <c r="W22" s="10">
        <v>14</v>
      </c>
      <c r="X22" s="10">
        <f t="shared" si="3"/>
        <v>684</v>
      </c>
      <c r="Y22" s="17">
        <f t="shared" si="4"/>
        <v>674.6666666666666</v>
      </c>
      <c r="Z22" s="18" t="s">
        <v>96</v>
      </c>
      <c r="AA22" s="46">
        <f>'I trom.2016'!AA22+'II trom.2016'!AA22</f>
        <v>101</v>
      </c>
      <c r="AB22" s="17">
        <f t="shared" si="5"/>
        <v>146.95709570957095</v>
      </c>
      <c r="AC22" s="19"/>
    </row>
    <row r="23" spans="1:29" ht="15">
      <c r="A23" s="4" t="s">
        <v>47</v>
      </c>
      <c r="B23" s="10">
        <v>1006</v>
      </c>
      <c r="C23" s="10">
        <v>1150</v>
      </c>
      <c r="D23" s="10">
        <f t="shared" si="0"/>
        <v>2156</v>
      </c>
      <c r="E23" s="10">
        <f>'I trom.2016'!E23+'II trom.2016'!E23</f>
        <v>602</v>
      </c>
      <c r="F23" s="10">
        <f t="shared" si="1"/>
        <v>1554</v>
      </c>
      <c r="G23" s="10">
        <f>'I trom.2016'!G23+'II trom.2016'!G23</f>
        <v>0</v>
      </c>
      <c r="H23" s="10">
        <f>'I trom.2016'!H23+'II trom.2016'!H23</f>
        <v>120</v>
      </c>
      <c r="I23" s="10">
        <f>'I trom.2016'!I23+'II trom.2016'!I23</f>
        <v>114</v>
      </c>
      <c r="J23" s="10">
        <f>'I trom.2016'!J23+'II trom.2016'!J23</f>
        <v>10</v>
      </c>
      <c r="K23" s="10">
        <f>'I trom.2016'!K23+'II trom.2016'!K23</f>
        <v>11</v>
      </c>
      <c r="L23" s="10">
        <f>'I trom.2016'!L23+'II trom.2016'!L23</f>
        <v>93</v>
      </c>
      <c r="M23" s="10">
        <f>'I trom.2016'!M23+'II trom.2016'!M23</f>
        <v>448</v>
      </c>
      <c r="N23" s="10">
        <f>'I trom.2016'!N23+'II trom.2016'!N23</f>
        <v>34</v>
      </c>
      <c r="O23" s="10">
        <f>'I trom.2016'!O23+'II trom.2016'!O23</f>
        <v>0</v>
      </c>
      <c r="P23" s="10">
        <f>'I trom.2016'!P23+'II trom.2016'!P23</f>
        <v>602</v>
      </c>
      <c r="Q23" s="10">
        <v>19</v>
      </c>
      <c r="R23" s="10">
        <v>79</v>
      </c>
      <c r="S23" s="10">
        <v>59</v>
      </c>
      <c r="T23" s="10">
        <f t="shared" si="2"/>
        <v>138</v>
      </c>
      <c r="U23" s="10">
        <v>52</v>
      </c>
      <c r="V23" s="10">
        <f>'I trom.2016'!E23+'II trom.2016'!E23</f>
        <v>602</v>
      </c>
      <c r="W23" s="10">
        <v>52</v>
      </c>
      <c r="X23" s="10">
        <f t="shared" si="3"/>
        <v>654</v>
      </c>
      <c r="Y23" s="17">
        <f t="shared" si="4"/>
        <v>619.3333333333334</v>
      </c>
      <c r="Z23" s="18" t="s">
        <v>98</v>
      </c>
      <c r="AA23" s="46">
        <f>'I trom.2016'!AA23+'II trom.2016'!AA23</f>
        <v>110</v>
      </c>
      <c r="AB23" s="17">
        <f t="shared" si="5"/>
        <v>123.86666666666667</v>
      </c>
      <c r="AC23" s="19"/>
    </row>
    <row r="24" spans="1:29" ht="15">
      <c r="A24" s="4" t="s">
        <v>48</v>
      </c>
      <c r="B24" s="10">
        <v>0</v>
      </c>
      <c r="C24" s="10">
        <v>0</v>
      </c>
      <c r="D24" s="10">
        <f t="shared" si="0"/>
        <v>0</v>
      </c>
      <c r="E24" s="10">
        <f>'I trom.2016'!E24+'II trom.2016'!E24</f>
        <v>0</v>
      </c>
      <c r="F24" s="10">
        <f t="shared" si="1"/>
        <v>0</v>
      </c>
      <c r="G24" s="10">
        <f>'I trom.2016'!G24+'II trom.2016'!G24</f>
        <v>0</v>
      </c>
      <c r="H24" s="10">
        <f>'I trom.2016'!H24+'II trom.2016'!H24</f>
        <v>0</v>
      </c>
      <c r="I24" s="10">
        <f>'I trom.2016'!I24+'II trom.2016'!I24</f>
        <v>0</v>
      </c>
      <c r="J24" s="10">
        <f>'I trom.2016'!J24+'II trom.2016'!J24</f>
        <v>0</v>
      </c>
      <c r="K24" s="10">
        <f>'I trom.2016'!K24+'II trom.2016'!K24</f>
        <v>0</v>
      </c>
      <c r="L24" s="10">
        <f>'I trom.2016'!L24+'II trom.2016'!L24</f>
        <v>0</v>
      </c>
      <c r="M24" s="10">
        <f>'I trom.2016'!M24+'II trom.2016'!M24</f>
        <v>0</v>
      </c>
      <c r="N24" s="10">
        <f>'I trom.2016'!N24+'II trom.2016'!N24</f>
        <v>0</v>
      </c>
      <c r="O24" s="10">
        <f>'I trom.2016'!O24+'II trom.2016'!O24</f>
        <v>0</v>
      </c>
      <c r="P24" s="10">
        <f>'I trom.2016'!P24+'II trom.2016'!P24</f>
        <v>0</v>
      </c>
      <c r="Q24" s="10">
        <v>0</v>
      </c>
      <c r="R24" s="10">
        <v>0</v>
      </c>
      <c r="S24" s="10">
        <v>0</v>
      </c>
      <c r="T24" s="10">
        <f t="shared" si="2"/>
        <v>0</v>
      </c>
      <c r="U24" s="10">
        <v>0</v>
      </c>
      <c r="V24" s="10">
        <f>'I trom.2016'!E24+'II trom.2016'!E24</f>
        <v>0</v>
      </c>
      <c r="W24" s="10">
        <v>0</v>
      </c>
      <c r="X24" s="10">
        <f t="shared" si="3"/>
        <v>0</v>
      </c>
      <c r="Y24" s="17">
        <f t="shared" si="4"/>
        <v>0</v>
      </c>
      <c r="Z24" s="18" t="s">
        <v>72</v>
      </c>
      <c r="AA24" s="46">
        <f>'I trom.2016'!AA24+'II trom.2016'!AA24</f>
        <v>0</v>
      </c>
      <c r="AB24" s="17">
        <v>0</v>
      </c>
      <c r="AC24" s="19"/>
    </row>
    <row r="25" spans="1:29" ht="15">
      <c r="A25" s="4" t="s">
        <v>63</v>
      </c>
      <c r="B25" s="10">
        <v>679</v>
      </c>
      <c r="C25" s="10">
        <v>758</v>
      </c>
      <c r="D25" s="10">
        <f t="shared" si="0"/>
        <v>1437</v>
      </c>
      <c r="E25" s="10">
        <f>'I trom.2016'!E25+'II trom.2016'!E25</f>
        <v>309</v>
      </c>
      <c r="F25" s="10">
        <f t="shared" si="1"/>
        <v>1128</v>
      </c>
      <c r="G25" s="10">
        <f>'I trom.2016'!G25+'II trom.2016'!G25</f>
        <v>1</v>
      </c>
      <c r="H25" s="10">
        <f>'I trom.2016'!H25+'II trom.2016'!H25</f>
        <v>38</v>
      </c>
      <c r="I25" s="10">
        <f>'I trom.2016'!I25+'II trom.2016'!I25</f>
        <v>33</v>
      </c>
      <c r="J25" s="10">
        <f>'I trom.2016'!J25+'II trom.2016'!J25</f>
        <v>5</v>
      </c>
      <c r="K25" s="10">
        <f>'I trom.2016'!K25+'II trom.2016'!K25</f>
        <v>6</v>
      </c>
      <c r="L25" s="10">
        <f>'I trom.2016'!L25+'II trom.2016'!L25</f>
        <v>22</v>
      </c>
      <c r="M25" s="10">
        <f>'I trom.2016'!M25+'II trom.2016'!M25</f>
        <v>255</v>
      </c>
      <c r="N25" s="10">
        <f>'I trom.2016'!N25+'II trom.2016'!N25</f>
        <v>15</v>
      </c>
      <c r="O25" s="10">
        <f>'I trom.2016'!O25+'II trom.2016'!O25</f>
        <v>0</v>
      </c>
      <c r="P25" s="10">
        <f>'I trom.2016'!P25+'II trom.2016'!P25</f>
        <v>309</v>
      </c>
      <c r="Q25" s="10">
        <v>3</v>
      </c>
      <c r="R25" s="10">
        <v>31</v>
      </c>
      <c r="S25" s="10">
        <v>47</v>
      </c>
      <c r="T25" s="10">
        <f t="shared" si="2"/>
        <v>78</v>
      </c>
      <c r="U25" s="10">
        <v>45</v>
      </c>
      <c r="V25" s="10">
        <f>'I trom.2016'!E25+'II trom.2016'!E25</f>
        <v>309</v>
      </c>
      <c r="W25" s="10">
        <v>45</v>
      </c>
      <c r="X25" s="10">
        <f t="shared" si="3"/>
        <v>354</v>
      </c>
      <c r="Y25" s="17">
        <f t="shared" si="4"/>
        <v>324</v>
      </c>
      <c r="Z25" s="18" t="s">
        <v>76</v>
      </c>
      <c r="AA25" s="46">
        <f>'I trom.2016'!AA25+'II trom.2016'!AA25</f>
        <v>76</v>
      </c>
      <c r="AB25" s="17">
        <f t="shared" si="5"/>
        <v>93.78947368421052</v>
      </c>
      <c r="AC25" s="19"/>
    </row>
    <row r="26" spans="1:29" ht="15">
      <c r="A26" s="4" t="s">
        <v>64</v>
      </c>
      <c r="B26" s="10">
        <v>711</v>
      </c>
      <c r="C26" s="10">
        <v>716</v>
      </c>
      <c r="D26" s="10">
        <f t="shared" si="0"/>
        <v>1427</v>
      </c>
      <c r="E26" s="10">
        <f>'I trom.2016'!E26+'II trom.2016'!E26</f>
        <v>300</v>
      </c>
      <c r="F26" s="10">
        <f t="shared" si="1"/>
        <v>1127</v>
      </c>
      <c r="G26" s="10">
        <f>'I trom.2016'!G26+'II trom.2016'!G26</f>
        <v>0</v>
      </c>
      <c r="H26" s="10">
        <f>'I trom.2016'!H26+'II trom.2016'!H26</f>
        <v>5</v>
      </c>
      <c r="I26" s="10">
        <f>'I trom.2016'!I26+'II trom.2016'!I26</f>
        <v>3</v>
      </c>
      <c r="J26" s="10">
        <f>'I trom.2016'!J26+'II trom.2016'!J26</f>
        <v>1</v>
      </c>
      <c r="K26" s="10">
        <f>'I trom.2016'!K26+'II trom.2016'!K26</f>
        <v>0</v>
      </c>
      <c r="L26" s="10">
        <f>'I trom.2016'!L26+'II trom.2016'!L26</f>
        <v>2</v>
      </c>
      <c r="M26" s="10">
        <f>'I trom.2016'!M26+'II trom.2016'!M26</f>
        <v>280</v>
      </c>
      <c r="N26" s="10">
        <f>'I trom.2016'!N26+'II trom.2016'!N26</f>
        <v>14</v>
      </c>
      <c r="O26" s="10">
        <f>'I trom.2016'!O26+'II trom.2016'!O26</f>
        <v>1</v>
      </c>
      <c r="P26" s="10">
        <f>'I trom.2016'!P26+'II trom.2016'!P26</f>
        <v>300</v>
      </c>
      <c r="Q26" s="10">
        <v>1</v>
      </c>
      <c r="R26" s="10">
        <v>9</v>
      </c>
      <c r="S26" s="10">
        <v>57</v>
      </c>
      <c r="T26" s="10">
        <f t="shared" si="2"/>
        <v>66</v>
      </c>
      <c r="U26" s="10">
        <v>29</v>
      </c>
      <c r="V26" s="10">
        <f>'I trom.2016'!E26+'II trom.2016'!E26</f>
        <v>300</v>
      </c>
      <c r="W26" s="10">
        <v>29</v>
      </c>
      <c r="X26" s="10">
        <f t="shared" si="3"/>
        <v>329</v>
      </c>
      <c r="Y26" s="17">
        <f t="shared" si="4"/>
        <v>309.6666666666667</v>
      </c>
      <c r="Z26" s="18" t="s">
        <v>99</v>
      </c>
      <c r="AA26" s="46">
        <f>'I trom.2016'!AA26+'II trom.2016'!AA26</f>
        <v>70</v>
      </c>
      <c r="AB26" s="17">
        <f t="shared" si="5"/>
        <v>97.32380952380953</v>
      </c>
      <c r="AC26" s="19"/>
    </row>
    <row r="27" spans="1:29" ht="15">
      <c r="A27" s="4" t="s">
        <v>65</v>
      </c>
      <c r="B27" s="10">
        <v>610</v>
      </c>
      <c r="C27" s="10">
        <v>508</v>
      </c>
      <c r="D27" s="10">
        <f t="shared" si="0"/>
        <v>1118</v>
      </c>
      <c r="E27" s="10">
        <f>'I trom.2016'!E27+'II trom.2016'!E27</f>
        <v>266</v>
      </c>
      <c r="F27" s="10">
        <f t="shared" si="1"/>
        <v>852</v>
      </c>
      <c r="G27" s="10">
        <f>'I trom.2016'!G27+'II trom.2016'!G27</f>
        <v>3</v>
      </c>
      <c r="H27" s="10">
        <f>'I trom.2016'!H27+'II trom.2016'!H27</f>
        <v>37</v>
      </c>
      <c r="I27" s="10">
        <f>'I trom.2016'!I27+'II trom.2016'!I27</f>
        <v>31</v>
      </c>
      <c r="J27" s="10">
        <f>'I trom.2016'!J27+'II trom.2016'!J27</f>
        <v>1</v>
      </c>
      <c r="K27" s="10">
        <f>'I trom.2016'!K27+'II trom.2016'!K27</f>
        <v>15</v>
      </c>
      <c r="L27" s="10">
        <f>'I trom.2016'!L27+'II trom.2016'!L27</f>
        <v>15</v>
      </c>
      <c r="M27" s="10">
        <f>'I trom.2016'!M27+'II trom.2016'!M27</f>
        <v>218</v>
      </c>
      <c r="N27" s="10">
        <f>'I trom.2016'!N27+'II trom.2016'!N27</f>
        <v>8</v>
      </c>
      <c r="O27" s="10">
        <f>'I trom.2016'!O27+'II trom.2016'!O27</f>
        <v>0</v>
      </c>
      <c r="P27" s="10">
        <f>'I trom.2016'!P27+'II trom.2016'!P27</f>
        <v>266</v>
      </c>
      <c r="Q27" s="10">
        <v>9</v>
      </c>
      <c r="R27" s="10">
        <v>15</v>
      </c>
      <c r="S27" s="10">
        <v>37</v>
      </c>
      <c r="T27" s="10">
        <f t="shared" si="2"/>
        <v>52</v>
      </c>
      <c r="U27" s="10">
        <v>48</v>
      </c>
      <c r="V27" s="10">
        <f>'I trom.2016'!E27+'II trom.2016'!E27</f>
        <v>266</v>
      </c>
      <c r="W27" s="10">
        <v>48</v>
      </c>
      <c r="X27" s="10">
        <f t="shared" si="3"/>
        <v>314</v>
      </c>
      <c r="Y27" s="17">
        <f t="shared" si="4"/>
        <v>282</v>
      </c>
      <c r="Z27" s="18" t="s">
        <v>100</v>
      </c>
      <c r="AA27" s="46">
        <f>'I trom.2016'!AA27+'II trom.2016'!AA27</f>
        <v>60</v>
      </c>
      <c r="AB27" s="17">
        <f t="shared" si="5"/>
        <v>103.4</v>
      </c>
      <c r="AC27" s="19"/>
    </row>
    <row r="28" spans="1:29" ht="15">
      <c r="A28" s="4" t="s">
        <v>66</v>
      </c>
      <c r="B28" s="10">
        <v>712</v>
      </c>
      <c r="C28" s="10">
        <v>704</v>
      </c>
      <c r="D28" s="10">
        <f t="shared" si="0"/>
        <v>1416</v>
      </c>
      <c r="E28" s="10">
        <f>'I trom.2016'!E28+'II trom.2016'!E28</f>
        <v>302</v>
      </c>
      <c r="F28" s="10">
        <f t="shared" si="1"/>
        <v>1114</v>
      </c>
      <c r="G28" s="10">
        <f>'I trom.2016'!G28+'II trom.2016'!G28</f>
        <v>5</v>
      </c>
      <c r="H28" s="10">
        <f>'I trom.2016'!H28+'II trom.2016'!H28</f>
        <v>13</v>
      </c>
      <c r="I28" s="10">
        <f>'I trom.2016'!I28+'II trom.2016'!I28</f>
        <v>9</v>
      </c>
      <c r="J28" s="10">
        <f>'I trom.2016'!J28+'II trom.2016'!J28</f>
        <v>0</v>
      </c>
      <c r="K28" s="10">
        <f>'I trom.2016'!K28+'II trom.2016'!K28</f>
        <v>2</v>
      </c>
      <c r="L28" s="10">
        <f>'I trom.2016'!L28+'II trom.2016'!L28</f>
        <v>7</v>
      </c>
      <c r="M28" s="10">
        <f>'I trom.2016'!M28+'II trom.2016'!M28</f>
        <v>273</v>
      </c>
      <c r="N28" s="10">
        <f>'I trom.2016'!N28+'II trom.2016'!N28</f>
        <v>11</v>
      </c>
      <c r="O28" s="10">
        <f>'I trom.2016'!O28+'II trom.2016'!O28</f>
        <v>0</v>
      </c>
      <c r="P28" s="10">
        <f>'I trom.2016'!P28+'II trom.2016'!P28</f>
        <v>302</v>
      </c>
      <c r="Q28" s="10">
        <v>0</v>
      </c>
      <c r="R28" s="10">
        <v>2</v>
      </c>
      <c r="S28" s="10">
        <v>35</v>
      </c>
      <c r="T28" s="10">
        <f t="shared" si="2"/>
        <v>37</v>
      </c>
      <c r="U28" s="10">
        <v>20</v>
      </c>
      <c r="V28" s="10">
        <f>'I trom.2016'!E28+'II trom.2016'!E28</f>
        <v>302</v>
      </c>
      <c r="W28" s="10">
        <v>20</v>
      </c>
      <c r="X28" s="10">
        <f t="shared" si="3"/>
        <v>322</v>
      </c>
      <c r="Y28" s="17">
        <f t="shared" si="4"/>
        <v>308.6666666666667</v>
      </c>
      <c r="Z28" s="18" t="s">
        <v>101</v>
      </c>
      <c r="AA28" s="46">
        <f>'I trom.2016'!AA28+'II trom.2016'!AA28</f>
        <v>64</v>
      </c>
      <c r="AB28" s="17">
        <f t="shared" si="5"/>
        <v>106.10416666666667</v>
      </c>
      <c r="AC28" s="19"/>
    </row>
    <row r="29" spans="1:29" ht="15">
      <c r="A29" s="4" t="s">
        <v>49</v>
      </c>
      <c r="B29" s="10">
        <v>1609</v>
      </c>
      <c r="C29" s="10">
        <v>588</v>
      </c>
      <c r="D29" s="10">
        <f t="shared" si="0"/>
        <v>2197</v>
      </c>
      <c r="E29" s="10">
        <f>'I trom.2016'!E29+'II trom.2016'!E29</f>
        <v>397</v>
      </c>
      <c r="F29" s="10">
        <f t="shared" si="1"/>
        <v>1800</v>
      </c>
      <c r="G29" s="10">
        <f>'I trom.2016'!G29+'II trom.2016'!G29</f>
        <v>0</v>
      </c>
      <c r="H29" s="10">
        <f>'I trom.2016'!H29+'II trom.2016'!H29</f>
        <v>102</v>
      </c>
      <c r="I29" s="10">
        <f>'I trom.2016'!I29+'II trom.2016'!I29</f>
        <v>94</v>
      </c>
      <c r="J29" s="10">
        <f>'I trom.2016'!J29+'II trom.2016'!J29</f>
        <v>4</v>
      </c>
      <c r="K29" s="10">
        <f>'I trom.2016'!K29+'II trom.2016'!K29</f>
        <v>6</v>
      </c>
      <c r="L29" s="10">
        <f>'I trom.2016'!L29+'II trom.2016'!L29</f>
        <v>84</v>
      </c>
      <c r="M29" s="10">
        <f>'I trom.2016'!M29+'II trom.2016'!M29</f>
        <v>264</v>
      </c>
      <c r="N29" s="10">
        <f>'I trom.2016'!N29+'II trom.2016'!N29</f>
        <v>23</v>
      </c>
      <c r="O29" s="10">
        <f>'I trom.2016'!O29+'II trom.2016'!O29</f>
        <v>8</v>
      </c>
      <c r="P29" s="10">
        <f>'I trom.2016'!P29+'II trom.2016'!P29</f>
        <v>397</v>
      </c>
      <c r="Q29" s="10">
        <v>11</v>
      </c>
      <c r="R29" s="10">
        <v>78</v>
      </c>
      <c r="S29" s="10">
        <v>152</v>
      </c>
      <c r="T29" s="10">
        <f t="shared" si="2"/>
        <v>230</v>
      </c>
      <c r="U29" s="10">
        <v>126</v>
      </c>
      <c r="V29" s="10">
        <f>'I trom.2016'!E29+'II trom.2016'!E29</f>
        <v>397</v>
      </c>
      <c r="W29" s="10">
        <v>126</v>
      </c>
      <c r="X29" s="10">
        <f t="shared" si="3"/>
        <v>523</v>
      </c>
      <c r="Y29" s="17">
        <f t="shared" si="4"/>
        <v>439</v>
      </c>
      <c r="Z29" s="18" t="s">
        <v>102</v>
      </c>
      <c r="AA29" s="46">
        <f>'I trom.2016'!AA29+'II trom.2016'!AA29</f>
        <v>95</v>
      </c>
      <c r="AB29" s="17">
        <f t="shared" si="5"/>
        <v>101.66315789473684</v>
      </c>
      <c r="AC29" s="19"/>
    </row>
    <row r="30" spans="1:29" ht="15">
      <c r="A30" s="4" t="s">
        <v>50</v>
      </c>
      <c r="B30" s="10">
        <v>2027</v>
      </c>
      <c r="C30" s="10">
        <v>432</v>
      </c>
      <c r="D30" s="10">
        <f t="shared" si="0"/>
        <v>2459</v>
      </c>
      <c r="E30" s="10">
        <f>'I trom.2016'!E30+'II trom.2016'!E30</f>
        <v>201</v>
      </c>
      <c r="F30" s="10">
        <f t="shared" si="1"/>
        <v>2258</v>
      </c>
      <c r="G30" s="10">
        <f>'I trom.2016'!G30+'II trom.2016'!G30</f>
        <v>3</v>
      </c>
      <c r="H30" s="10">
        <f>'I trom.2016'!H30+'II trom.2016'!H30</f>
        <v>39</v>
      </c>
      <c r="I30" s="10">
        <f>'I trom.2016'!I30+'II trom.2016'!I30</f>
        <v>33</v>
      </c>
      <c r="J30" s="10">
        <f>'I trom.2016'!J30+'II trom.2016'!J30</f>
        <v>2</v>
      </c>
      <c r="K30" s="10">
        <f>'I trom.2016'!K30+'II trom.2016'!K30</f>
        <v>1</v>
      </c>
      <c r="L30" s="10">
        <f>'I trom.2016'!L30+'II trom.2016'!L30</f>
        <v>30</v>
      </c>
      <c r="M30" s="10">
        <f>'I trom.2016'!M30+'II trom.2016'!M30</f>
        <v>135</v>
      </c>
      <c r="N30" s="10">
        <f>'I trom.2016'!N30+'II trom.2016'!N30</f>
        <v>16</v>
      </c>
      <c r="O30" s="10">
        <f>'I trom.2016'!O30+'II trom.2016'!O30</f>
        <v>8</v>
      </c>
      <c r="P30" s="10">
        <f>'I trom.2016'!P30+'II trom.2016'!P30</f>
        <v>201</v>
      </c>
      <c r="Q30" s="10">
        <v>6</v>
      </c>
      <c r="R30" s="10">
        <v>61</v>
      </c>
      <c r="S30" s="10">
        <v>80</v>
      </c>
      <c r="T30" s="10">
        <f t="shared" si="2"/>
        <v>141</v>
      </c>
      <c r="U30" s="10">
        <v>27</v>
      </c>
      <c r="V30" s="10">
        <f>'I trom.2016'!E30+'II trom.2016'!E30</f>
        <v>201</v>
      </c>
      <c r="W30" s="10">
        <v>27</v>
      </c>
      <c r="X30" s="10">
        <f t="shared" si="3"/>
        <v>228</v>
      </c>
      <c r="Y30" s="17">
        <f t="shared" si="4"/>
        <v>210</v>
      </c>
      <c r="Z30" s="18" t="s">
        <v>103</v>
      </c>
      <c r="AA30" s="46">
        <f>'I trom.2016'!AA30+'II trom.2016'!AA30</f>
        <v>77</v>
      </c>
      <c r="AB30" s="17">
        <f t="shared" si="5"/>
        <v>60</v>
      </c>
      <c r="AC30" s="19"/>
    </row>
    <row r="31" spans="1:29" ht="15">
      <c r="A31" s="4" t="s">
        <v>51</v>
      </c>
      <c r="B31" s="10">
        <v>1908</v>
      </c>
      <c r="C31" s="10">
        <v>781</v>
      </c>
      <c r="D31" s="10">
        <f t="shared" si="0"/>
        <v>2689</v>
      </c>
      <c r="E31" s="10">
        <f>'I trom.2016'!E31+'II trom.2016'!E31</f>
        <v>602</v>
      </c>
      <c r="F31" s="10">
        <f t="shared" si="1"/>
        <v>2087</v>
      </c>
      <c r="G31" s="10">
        <f>'I trom.2016'!G31+'II trom.2016'!G31</f>
        <v>5</v>
      </c>
      <c r="H31" s="10">
        <f>'I trom.2016'!H31+'II trom.2016'!H31</f>
        <v>151</v>
      </c>
      <c r="I31" s="10">
        <f>'I trom.2016'!I31+'II trom.2016'!I31</f>
        <v>145</v>
      </c>
      <c r="J31" s="10">
        <f>'I trom.2016'!J31+'II trom.2016'!J31</f>
        <v>22</v>
      </c>
      <c r="K31" s="10">
        <f>'I trom.2016'!K31+'II trom.2016'!K31</f>
        <v>14</v>
      </c>
      <c r="L31" s="10">
        <f>'I trom.2016'!L31+'II trom.2016'!L31</f>
        <v>109</v>
      </c>
      <c r="M31" s="10">
        <f>'I trom.2016'!M31+'II trom.2016'!M31</f>
        <v>394</v>
      </c>
      <c r="N31" s="10">
        <f>'I trom.2016'!N31+'II trom.2016'!N31</f>
        <v>50</v>
      </c>
      <c r="O31" s="10">
        <f>'I trom.2016'!O31+'II trom.2016'!O31</f>
        <v>2</v>
      </c>
      <c r="P31" s="10">
        <f>'I trom.2016'!P31+'II trom.2016'!P31</f>
        <v>602</v>
      </c>
      <c r="Q31" s="10">
        <v>26</v>
      </c>
      <c r="R31" s="10">
        <v>76</v>
      </c>
      <c r="S31" s="10">
        <v>75</v>
      </c>
      <c r="T31" s="10">
        <f t="shared" si="2"/>
        <v>151</v>
      </c>
      <c r="U31" s="10">
        <v>95</v>
      </c>
      <c r="V31" s="10">
        <f>'I trom.2016'!E31+'II trom.2016'!E31</f>
        <v>602</v>
      </c>
      <c r="W31" s="10">
        <v>95</v>
      </c>
      <c r="X31" s="10">
        <f t="shared" si="3"/>
        <v>697</v>
      </c>
      <c r="Y31" s="17">
        <f t="shared" si="4"/>
        <v>633.6666666666666</v>
      </c>
      <c r="Z31" s="18" t="s">
        <v>78</v>
      </c>
      <c r="AA31" s="46">
        <f>'I trom.2016'!AA31+'II trom.2016'!AA31</f>
        <v>109</v>
      </c>
      <c r="AB31" s="17">
        <f t="shared" si="5"/>
        <v>127.89602446483181</v>
      </c>
      <c r="AC31" s="19"/>
    </row>
    <row r="32" spans="1:29" ht="15">
      <c r="A32" s="4" t="s">
        <v>52</v>
      </c>
      <c r="B32" s="10">
        <v>2019</v>
      </c>
      <c r="C32" s="10">
        <v>784</v>
      </c>
      <c r="D32" s="10">
        <f t="shared" si="0"/>
        <v>2803</v>
      </c>
      <c r="E32" s="10">
        <f>'I trom.2016'!E32+'II trom.2016'!E32</f>
        <v>618</v>
      </c>
      <c r="F32" s="10">
        <f t="shared" si="1"/>
        <v>2185</v>
      </c>
      <c r="G32" s="10">
        <f>'I trom.2016'!G32+'II trom.2016'!G32</f>
        <v>2</v>
      </c>
      <c r="H32" s="10">
        <f>'I trom.2016'!H32+'II trom.2016'!H32</f>
        <v>135</v>
      </c>
      <c r="I32" s="10">
        <f>'I trom.2016'!I32+'II trom.2016'!I32</f>
        <v>132</v>
      </c>
      <c r="J32" s="10">
        <f>'I trom.2016'!J32+'II trom.2016'!J32</f>
        <v>14</v>
      </c>
      <c r="K32" s="10">
        <f>'I trom.2016'!K32+'II trom.2016'!K32</f>
        <v>8</v>
      </c>
      <c r="L32" s="10">
        <f>'I trom.2016'!L32+'II trom.2016'!L32</f>
        <v>110</v>
      </c>
      <c r="M32" s="10">
        <f>'I trom.2016'!M32+'II trom.2016'!M32</f>
        <v>452</v>
      </c>
      <c r="N32" s="10">
        <f>'I trom.2016'!N32+'II trom.2016'!N32</f>
        <v>20</v>
      </c>
      <c r="O32" s="10">
        <f>'I trom.2016'!O32+'II trom.2016'!O32</f>
        <v>9</v>
      </c>
      <c r="P32" s="10">
        <f>'I trom.2016'!P32+'II trom.2016'!P32</f>
        <v>618</v>
      </c>
      <c r="Q32" s="10">
        <v>26</v>
      </c>
      <c r="R32" s="10">
        <v>94</v>
      </c>
      <c r="S32" s="10">
        <v>76</v>
      </c>
      <c r="T32" s="10">
        <f t="shared" si="2"/>
        <v>170</v>
      </c>
      <c r="U32" s="10">
        <v>93</v>
      </c>
      <c r="V32" s="10">
        <f>'I trom.2016'!E32+'II trom.2016'!E32</f>
        <v>618</v>
      </c>
      <c r="W32" s="10">
        <v>93</v>
      </c>
      <c r="X32" s="10">
        <f t="shared" si="3"/>
        <v>711</v>
      </c>
      <c r="Y32" s="17">
        <f t="shared" si="4"/>
        <v>649</v>
      </c>
      <c r="Z32" s="18" t="s">
        <v>104</v>
      </c>
      <c r="AA32" s="46">
        <f>'I trom.2016'!AA32+'II trom.2016'!AA32</f>
        <v>108</v>
      </c>
      <c r="AB32" s="17">
        <f t="shared" si="5"/>
        <v>132.2037037037037</v>
      </c>
      <c r="AC32" s="19"/>
    </row>
    <row r="33" spans="1:29" ht="15">
      <c r="A33" s="4" t="s">
        <v>53</v>
      </c>
      <c r="B33" s="10">
        <v>1946</v>
      </c>
      <c r="C33" s="10">
        <v>775</v>
      </c>
      <c r="D33" s="10">
        <f t="shared" si="0"/>
        <v>2721</v>
      </c>
      <c r="E33" s="10">
        <f>'I trom.2016'!E33+'II trom.2016'!E33</f>
        <v>657</v>
      </c>
      <c r="F33" s="10">
        <f t="shared" si="1"/>
        <v>2064</v>
      </c>
      <c r="G33" s="10">
        <f>'I trom.2016'!G33+'II trom.2016'!G33</f>
        <v>0</v>
      </c>
      <c r="H33" s="10">
        <f>'I trom.2016'!H33+'II trom.2016'!H33</f>
        <v>139</v>
      </c>
      <c r="I33" s="10">
        <f>'I trom.2016'!I33+'II trom.2016'!I33</f>
        <v>132</v>
      </c>
      <c r="J33" s="10">
        <f>'I trom.2016'!J33+'II trom.2016'!J33</f>
        <v>18</v>
      </c>
      <c r="K33" s="10">
        <f>'I trom.2016'!K33+'II trom.2016'!K33</f>
        <v>13</v>
      </c>
      <c r="L33" s="10">
        <f>'I trom.2016'!L33+'II trom.2016'!L33</f>
        <v>101</v>
      </c>
      <c r="M33" s="10">
        <f>'I trom.2016'!M33+'II trom.2016'!M33</f>
        <v>506</v>
      </c>
      <c r="N33" s="10">
        <f>'I trom.2016'!N33+'II trom.2016'!N33</f>
        <v>11</v>
      </c>
      <c r="O33" s="10">
        <f>'I trom.2016'!O33+'II trom.2016'!O33</f>
        <v>1</v>
      </c>
      <c r="P33" s="10">
        <f>'I trom.2016'!P33+'II trom.2016'!P33</f>
        <v>657</v>
      </c>
      <c r="Q33" s="10">
        <v>27</v>
      </c>
      <c r="R33" s="10">
        <v>28</v>
      </c>
      <c r="S33" s="10">
        <v>74</v>
      </c>
      <c r="T33" s="10">
        <f t="shared" si="2"/>
        <v>102</v>
      </c>
      <c r="U33" s="10">
        <v>52</v>
      </c>
      <c r="V33" s="10">
        <f>'I trom.2016'!E33+'II trom.2016'!E33</f>
        <v>657</v>
      </c>
      <c r="W33" s="10">
        <v>52</v>
      </c>
      <c r="X33" s="10">
        <f t="shared" si="3"/>
        <v>709</v>
      </c>
      <c r="Y33" s="17">
        <f t="shared" si="4"/>
        <v>674.3333333333334</v>
      </c>
      <c r="Z33" s="18" t="s">
        <v>105</v>
      </c>
      <c r="AA33" s="46">
        <f>'I trom.2016'!AA33+'II trom.2016'!AA33</f>
        <v>109</v>
      </c>
      <c r="AB33" s="17">
        <f t="shared" si="5"/>
        <v>136.10397553516822</v>
      </c>
      <c r="AC33" s="19"/>
    </row>
    <row r="34" spans="1:29" ht="15.75" thickBot="1">
      <c r="A34" s="4" t="s">
        <v>54</v>
      </c>
      <c r="B34" s="38">
        <v>1022</v>
      </c>
      <c r="C34" s="20">
        <v>571</v>
      </c>
      <c r="D34" s="20">
        <f t="shared" si="0"/>
        <v>1593</v>
      </c>
      <c r="E34" s="20">
        <f>'I trom.2016'!E34+'II trom.2016'!E34</f>
        <v>840</v>
      </c>
      <c r="F34" s="20">
        <f t="shared" si="1"/>
        <v>753</v>
      </c>
      <c r="G34" s="20">
        <f>'I trom.2016'!G34+'II trom.2016'!G34</f>
        <v>1</v>
      </c>
      <c r="H34" s="20">
        <f>'I trom.2016'!H34+'II trom.2016'!H34</f>
        <v>103</v>
      </c>
      <c r="I34" s="20">
        <f>'I trom.2016'!I34+'II trom.2016'!I34</f>
        <v>85</v>
      </c>
      <c r="J34" s="20">
        <f>'I trom.2016'!J34+'II trom.2016'!J34</f>
        <v>24</v>
      </c>
      <c r="K34" s="20">
        <f>'I trom.2016'!K34+'II trom.2016'!K34</f>
        <v>37</v>
      </c>
      <c r="L34" s="20">
        <f>'I trom.2016'!L34+'II trom.2016'!L34</f>
        <v>24</v>
      </c>
      <c r="M34" s="20">
        <f>'I trom.2016'!M34+'II trom.2016'!M34</f>
        <v>715</v>
      </c>
      <c r="N34" s="20">
        <f>'I trom.2016'!N34+'II trom.2016'!N34</f>
        <v>19</v>
      </c>
      <c r="O34" s="20">
        <f>'I trom.2016'!O34+'II trom.2016'!O34</f>
        <v>2</v>
      </c>
      <c r="P34" s="20">
        <f>'I trom.2016'!P34+'II trom.2016'!P34</f>
        <v>840</v>
      </c>
      <c r="Q34" s="20">
        <v>1</v>
      </c>
      <c r="R34" s="20">
        <v>14</v>
      </c>
      <c r="S34" s="20">
        <v>43</v>
      </c>
      <c r="T34" s="20">
        <f t="shared" si="2"/>
        <v>57</v>
      </c>
      <c r="U34" s="20">
        <v>29</v>
      </c>
      <c r="V34" s="20">
        <f>'I trom.2016'!E34+'II trom.2016'!E34</f>
        <v>840</v>
      </c>
      <c r="W34" s="20">
        <v>29</v>
      </c>
      <c r="X34" s="20">
        <f t="shared" si="3"/>
        <v>869</v>
      </c>
      <c r="Y34" s="21">
        <f t="shared" si="4"/>
        <v>849.6666666666666</v>
      </c>
      <c r="Z34" s="22" t="s">
        <v>106</v>
      </c>
      <c r="AA34" s="45">
        <f>'I trom.2016'!AA34+'II trom.2016'!AA34</f>
        <v>107</v>
      </c>
      <c r="AB34" s="21">
        <f t="shared" si="5"/>
        <v>174.69781931464175</v>
      </c>
      <c r="AC34" s="39"/>
    </row>
    <row r="35" spans="1:29" ht="15.75" thickBot="1">
      <c r="A35" s="5" t="s">
        <v>55</v>
      </c>
      <c r="B35" s="41">
        <f>SUM(B11:B34)</f>
        <v>30896</v>
      </c>
      <c r="C35" s="41">
        <f>SUM(C11:C34)</f>
        <v>15817</v>
      </c>
      <c r="D35" s="41">
        <f t="shared" si="0"/>
        <v>46713</v>
      </c>
      <c r="E35" s="41">
        <f>'I trom.2016'!E35+'II trom.2016'!E35</f>
        <v>11612</v>
      </c>
      <c r="F35" s="41">
        <f t="shared" si="1"/>
        <v>35101</v>
      </c>
      <c r="G35" s="41">
        <f>'I trom.2016'!G35+'II trom.2016'!G35</f>
        <v>75</v>
      </c>
      <c r="H35" s="41">
        <f>'I trom.2016'!H35+'II trom.2016'!H35</f>
        <v>2243</v>
      </c>
      <c r="I35" s="41">
        <f>'I trom.2016'!I35+'II trom.2016'!I35</f>
        <v>2069</v>
      </c>
      <c r="J35" s="41">
        <f>'I trom.2016'!J35+'II trom.2016'!J35</f>
        <v>304</v>
      </c>
      <c r="K35" s="41">
        <f>'I trom.2016'!K35+'II trom.2016'!K35</f>
        <v>295</v>
      </c>
      <c r="L35" s="41">
        <f>'I trom.2016'!L35+'II trom.2016'!L35</f>
        <v>1470</v>
      </c>
      <c r="M35" s="41">
        <f>'I trom.2016'!M35+'II trom.2016'!M35</f>
        <v>8685</v>
      </c>
      <c r="N35" s="41">
        <f>'I trom.2016'!N35+'II trom.2016'!N35</f>
        <v>560</v>
      </c>
      <c r="O35" s="41">
        <f>'I trom.2016'!O35+'II trom.2016'!O35</f>
        <v>49</v>
      </c>
      <c r="P35" s="41">
        <f>'I trom.2016'!P35+'II trom.2016'!P35</f>
        <v>11612</v>
      </c>
      <c r="Q35" s="41">
        <f>SUM(Q11:Q34)</f>
        <v>419</v>
      </c>
      <c r="R35" s="41">
        <f>SUM(R11:R34)</f>
        <v>1221</v>
      </c>
      <c r="S35" s="41">
        <f>SUM(S11:S34)</f>
        <v>1422</v>
      </c>
      <c r="T35" s="41">
        <f t="shared" si="2"/>
        <v>2643</v>
      </c>
      <c r="U35" s="41">
        <f>SUM(U11:U34)</f>
        <v>1261</v>
      </c>
      <c r="V35" s="41">
        <f>'I trom.2016'!E35+'II trom.2016'!E35</f>
        <v>11612</v>
      </c>
      <c r="W35" s="41">
        <f>SUM(W11:W34)</f>
        <v>1261</v>
      </c>
      <c r="X35" s="41">
        <f t="shared" si="3"/>
        <v>12873</v>
      </c>
      <c r="Y35" s="42">
        <f t="shared" si="4"/>
        <v>12032.333333333334</v>
      </c>
      <c r="Z35" s="43" t="s">
        <v>107</v>
      </c>
      <c r="AA35" s="47">
        <f>'I trom.2016'!AA35+'II trom.2016'!AA35</f>
        <v>2063</v>
      </c>
      <c r="AB35" s="42">
        <f t="shared" si="5"/>
        <v>128.31378251736953</v>
      </c>
      <c r="AC35" s="44"/>
    </row>
    <row r="36" ht="15">
      <c r="V36" t="s">
        <v>56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6"/>
  <sheetViews>
    <sheetView zoomScalePageLayoutView="0" workbookViewId="0" topLeftCell="A4">
      <selection activeCell="AD28" sqref="AD28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15">
      <c r="A3" s="70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5.75" thickBo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39" ht="15.75" thickBot="1">
      <c r="A5" s="68" t="s">
        <v>3</v>
      </c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 t="s">
        <v>5</v>
      </c>
      <c r="S5" s="68"/>
      <c r="T5" s="68"/>
      <c r="U5" s="68"/>
      <c r="V5" s="68"/>
      <c r="W5" s="68"/>
      <c r="X5" s="68"/>
      <c r="Y5" s="68"/>
      <c r="Z5" s="68"/>
      <c r="AA5" s="66" t="s">
        <v>6</v>
      </c>
      <c r="AB5" s="66" t="s">
        <v>7</v>
      </c>
      <c r="AC5" s="66" t="s">
        <v>8</v>
      </c>
      <c r="AM5">
        <v>24</v>
      </c>
    </row>
    <row r="6" spans="1:29" ht="15.75" thickBot="1">
      <c r="A6" s="68"/>
      <c r="B6" s="66" t="s">
        <v>9</v>
      </c>
      <c r="C6" s="66" t="s">
        <v>10</v>
      </c>
      <c r="D6" s="66" t="s">
        <v>11</v>
      </c>
      <c r="E6" s="66" t="s">
        <v>12</v>
      </c>
      <c r="F6" s="66" t="s">
        <v>13</v>
      </c>
      <c r="G6" s="68" t="s">
        <v>14</v>
      </c>
      <c r="H6" s="68"/>
      <c r="I6" s="68"/>
      <c r="J6" s="68"/>
      <c r="K6" s="68"/>
      <c r="L6" s="68"/>
      <c r="M6" s="68"/>
      <c r="N6" s="68"/>
      <c r="O6" s="68"/>
      <c r="P6" s="68"/>
      <c r="Q6" s="66" t="s">
        <v>15</v>
      </c>
      <c r="R6" s="66" t="s">
        <v>9</v>
      </c>
      <c r="S6" s="66" t="s">
        <v>10</v>
      </c>
      <c r="T6" s="66" t="s">
        <v>16</v>
      </c>
      <c r="U6" s="66" t="s">
        <v>17</v>
      </c>
      <c r="V6" s="68" t="s">
        <v>18</v>
      </c>
      <c r="W6" s="68"/>
      <c r="X6" s="68"/>
      <c r="Y6" s="68"/>
      <c r="Z6" s="66" t="s">
        <v>13</v>
      </c>
      <c r="AA6" s="66"/>
      <c r="AB6" s="66"/>
      <c r="AC6" s="66"/>
    </row>
    <row r="7" spans="1:29" ht="15.75" thickBot="1">
      <c r="A7" s="68"/>
      <c r="B7" s="66"/>
      <c r="C7" s="66"/>
      <c r="D7" s="66"/>
      <c r="E7" s="66"/>
      <c r="F7" s="66"/>
      <c r="G7" s="66" t="s">
        <v>19</v>
      </c>
      <c r="H7" s="68" t="s">
        <v>20</v>
      </c>
      <c r="I7" s="68"/>
      <c r="J7" s="68"/>
      <c r="K7" s="68"/>
      <c r="L7" s="68"/>
      <c r="M7" s="66" t="s">
        <v>21</v>
      </c>
      <c r="N7" s="66" t="s">
        <v>22</v>
      </c>
      <c r="O7" s="66" t="s">
        <v>23</v>
      </c>
      <c r="P7" s="66" t="s">
        <v>24</v>
      </c>
      <c r="Q7" s="66"/>
      <c r="R7" s="66"/>
      <c r="S7" s="66"/>
      <c r="T7" s="66"/>
      <c r="U7" s="66"/>
      <c r="V7" s="66" t="s">
        <v>25</v>
      </c>
      <c r="W7" s="66" t="s">
        <v>26</v>
      </c>
      <c r="X7" s="66" t="s">
        <v>27</v>
      </c>
      <c r="Y7" s="66" t="s">
        <v>28</v>
      </c>
      <c r="Z7" s="66"/>
      <c r="AA7" s="66"/>
      <c r="AB7" s="66"/>
      <c r="AC7" s="66"/>
    </row>
    <row r="8" spans="1:29" ht="15.75" thickBot="1">
      <c r="A8" s="68"/>
      <c r="B8" s="66"/>
      <c r="C8" s="66"/>
      <c r="D8" s="66"/>
      <c r="E8" s="66"/>
      <c r="F8" s="66"/>
      <c r="G8" s="66"/>
      <c r="H8" s="66" t="s">
        <v>29</v>
      </c>
      <c r="I8" s="68" t="s">
        <v>30</v>
      </c>
      <c r="J8" s="68"/>
      <c r="K8" s="68"/>
      <c r="L8" s="68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83.25" customHeight="1" thickBot="1">
      <c r="A9" s="72"/>
      <c r="B9" s="67"/>
      <c r="C9" s="67"/>
      <c r="D9" s="67"/>
      <c r="E9" s="67"/>
      <c r="F9" s="67"/>
      <c r="G9" s="67"/>
      <c r="H9" s="67"/>
      <c r="I9" s="1" t="s">
        <v>31</v>
      </c>
      <c r="J9" s="1" t="s">
        <v>32</v>
      </c>
      <c r="K9" s="1" t="s">
        <v>33</v>
      </c>
      <c r="L9" s="1" t="s">
        <v>34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6" ht="15">
      <c r="A11" s="3" t="s">
        <v>35</v>
      </c>
      <c r="B11" s="8">
        <v>1982</v>
      </c>
      <c r="C11" s="8">
        <v>359</v>
      </c>
      <c r="D11" s="8">
        <f>B11+C11</f>
        <v>2341</v>
      </c>
      <c r="E11" s="8">
        <v>294</v>
      </c>
      <c r="F11" s="8">
        <f>D11-E11</f>
        <v>2047</v>
      </c>
      <c r="G11" s="8">
        <v>5</v>
      </c>
      <c r="H11" s="8">
        <v>113</v>
      </c>
      <c r="I11" s="8">
        <v>105</v>
      </c>
      <c r="J11" s="8">
        <v>22</v>
      </c>
      <c r="K11" s="8">
        <v>23</v>
      </c>
      <c r="L11" s="8">
        <v>60</v>
      </c>
      <c r="M11" s="8">
        <v>156</v>
      </c>
      <c r="N11" s="8">
        <v>19</v>
      </c>
      <c r="O11" s="8">
        <v>1</v>
      </c>
      <c r="P11" s="8">
        <v>294</v>
      </c>
      <c r="Q11" s="8">
        <v>17</v>
      </c>
      <c r="R11" s="8">
        <v>75</v>
      </c>
      <c r="S11" s="8">
        <v>39</v>
      </c>
      <c r="T11" s="12">
        <v>114</v>
      </c>
      <c r="U11" s="8">
        <v>8</v>
      </c>
      <c r="V11" s="8">
        <v>294</v>
      </c>
      <c r="W11" s="8">
        <v>8</v>
      </c>
      <c r="X11" s="8">
        <f>V11+W11</f>
        <v>302</v>
      </c>
      <c r="Y11" s="55">
        <f>V11+(W11/3)</f>
        <v>296.6666666666667</v>
      </c>
      <c r="Z11" s="12">
        <v>106</v>
      </c>
      <c r="AA11" s="56">
        <v>46</v>
      </c>
      <c r="AB11" s="55">
        <f>Y11/(AA11/22)</f>
        <v>141.8840579710145</v>
      </c>
      <c r="AC11" s="57"/>
      <c r="AJ11" s="8"/>
    </row>
    <row r="12" spans="1:36" ht="15">
      <c r="A12" s="4" t="s">
        <v>36</v>
      </c>
      <c r="B12" s="10">
        <v>1765</v>
      </c>
      <c r="C12" s="10">
        <v>299</v>
      </c>
      <c r="D12" s="10">
        <f aca="true" t="shared" si="0" ref="D12:D35">B12+C12</f>
        <v>2064</v>
      </c>
      <c r="E12" s="10">
        <v>371</v>
      </c>
      <c r="F12" s="10">
        <f aca="true" t="shared" si="1" ref="F12:F35">D12-E12</f>
        <v>1693</v>
      </c>
      <c r="G12" s="10">
        <v>0</v>
      </c>
      <c r="H12" s="10">
        <v>124</v>
      </c>
      <c r="I12" s="10">
        <v>122</v>
      </c>
      <c r="J12" s="10">
        <v>20</v>
      </c>
      <c r="K12" s="10">
        <v>47</v>
      </c>
      <c r="L12" s="10">
        <v>55</v>
      </c>
      <c r="M12" s="10">
        <v>233</v>
      </c>
      <c r="N12" s="10">
        <v>10</v>
      </c>
      <c r="O12" s="10">
        <v>4</v>
      </c>
      <c r="P12" s="10">
        <v>371</v>
      </c>
      <c r="Q12" s="10">
        <v>23</v>
      </c>
      <c r="R12" s="10">
        <v>145</v>
      </c>
      <c r="S12" s="10">
        <v>39</v>
      </c>
      <c r="T12" s="10">
        <v>184</v>
      </c>
      <c r="U12" s="10">
        <v>67</v>
      </c>
      <c r="V12" s="10">
        <v>371</v>
      </c>
      <c r="W12" s="10">
        <v>67</v>
      </c>
      <c r="X12" s="10">
        <f aca="true" t="shared" si="2" ref="X12:X35">V12+W12</f>
        <v>438</v>
      </c>
      <c r="Y12" s="17">
        <f aca="true" t="shared" si="3" ref="Y12:Y34">V12+(W12/3)</f>
        <v>393.3333333333333</v>
      </c>
      <c r="Z12" s="18">
        <v>117</v>
      </c>
      <c r="AA12" s="10">
        <v>47</v>
      </c>
      <c r="AB12" s="17">
        <f aca="true" t="shared" si="4" ref="AB12:AB35">Y12/(AA12/22)</f>
        <v>184.11347517730496</v>
      </c>
      <c r="AC12" s="19"/>
      <c r="AJ12" s="10"/>
    </row>
    <row r="13" spans="1:36" ht="15">
      <c r="A13" s="4" t="s">
        <v>37</v>
      </c>
      <c r="B13" s="10">
        <v>1880</v>
      </c>
      <c r="C13" s="10">
        <v>352</v>
      </c>
      <c r="D13" s="10">
        <f t="shared" si="0"/>
        <v>2232</v>
      </c>
      <c r="E13" s="10">
        <v>345</v>
      </c>
      <c r="F13" s="10">
        <f t="shared" si="1"/>
        <v>1887</v>
      </c>
      <c r="G13" s="10">
        <v>5</v>
      </c>
      <c r="H13" s="10">
        <v>166</v>
      </c>
      <c r="I13" s="10">
        <v>169</v>
      </c>
      <c r="J13" s="10">
        <v>30</v>
      </c>
      <c r="K13" s="10">
        <v>50</v>
      </c>
      <c r="L13" s="10">
        <v>89</v>
      </c>
      <c r="M13" s="10">
        <v>164</v>
      </c>
      <c r="N13" s="10">
        <v>9</v>
      </c>
      <c r="O13" s="10">
        <v>1</v>
      </c>
      <c r="P13" s="10">
        <v>345</v>
      </c>
      <c r="Q13" s="10">
        <v>11</v>
      </c>
      <c r="R13" s="10">
        <v>63</v>
      </c>
      <c r="S13" s="10">
        <v>39</v>
      </c>
      <c r="T13" s="10">
        <v>102</v>
      </c>
      <c r="U13" s="10">
        <v>24</v>
      </c>
      <c r="V13" s="10">
        <v>345</v>
      </c>
      <c r="W13" s="10">
        <v>24</v>
      </c>
      <c r="X13" s="10">
        <f t="shared" si="2"/>
        <v>369</v>
      </c>
      <c r="Y13" s="17">
        <f t="shared" si="3"/>
        <v>353</v>
      </c>
      <c r="Z13" s="18">
        <v>78</v>
      </c>
      <c r="AA13" s="10">
        <v>48</v>
      </c>
      <c r="AB13" s="17">
        <f t="shared" si="4"/>
        <v>161.79166666666669</v>
      </c>
      <c r="AC13" s="19"/>
      <c r="AJ13" s="10"/>
    </row>
    <row r="14" spans="1:36" ht="15">
      <c r="A14" s="4" t="s">
        <v>38</v>
      </c>
      <c r="B14" s="10">
        <v>2010</v>
      </c>
      <c r="C14" s="10">
        <v>350</v>
      </c>
      <c r="D14" s="10">
        <f t="shared" si="0"/>
        <v>2360</v>
      </c>
      <c r="E14" s="10">
        <v>340</v>
      </c>
      <c r="F14" s="10">
        <f t="shared" si="1"/>
        <v>2020</v>
      </c>
      <c r="G14" s="10">
        <v>0</v>
      </c>
      <c r="H14" s="10">
        <v>161</v>
      </c>
      <c r="I14" s="10">
        <v>161</v>
      </c>
      <c r="J14" s="10">
        <v>46</v>
      </c>
      <c r="K14" s="10">
        <v>21</v>
      </c>
      <c r="L14" s="10">
        <v>94</v>
      </c>
      <c r="M14" s="10">
        <v>166</v>
      </c>
      <c r="N14" s="10">
        <v>12</v>
      </c>
      <c r="O14" s="10">
        <v>1</v>
      </c>
      <c r="P14" s="10">
        <v>340</v>
      </c>
      <c r="Q14" s="10">
        <v>10</v>
      </c>
      <c r="R14" s="10">
        <v>123</v>
      </c>
      <c r="S14" s="10">
        <v>39</v>
      </c>
      <c r="T14" s="10">
        <v>162</v>
      </c>
      <c r="U14" s="10">
        <v>42</v>
      </c>
      <c r="V14" s="10">
        <v>340</v>
      </c>
      <c r="W14" s="10">
        <v>42</v>
      </c>
      <c r="X14" s="10">
        <f t="shared" si="2"/>
        <v>382</v>
      </c>
      <c r="Y14" s="17">
        <f t="shared" si="3"/>
        <v>354</v>
      </c>
      <c r="Z14" s="18">
        <v>120</v>
      </c>
      <c r="AA14" s="10">
        <v>48</v>
      </c>
      <c r="AB14" s="17">
        <f t="shared" si="4"/>
        <v>162.25</v>
      </c>
      <c r="AC14" s="19"/>
      <c r="AJ14" s="10"/>
    </row>
    <row r="15" spans="1:36" ht="15">
      <c r="A15" s="4" t="s">
        <v>39</v>
      </c>
      <c r="B15" s="10">
        <v>2148</v>
      </c>
      <c r="C15" s="10">
        <v>349</v>
      </c>
      <c r="D15" s="10">
        <f t="shared" si="0"/>
        <v>2497</v>
      </c>
      <c r="E15" s="10">
        <v>300</v>
      </c>
      <c r="F15" s="10">
        <f t="shared" si="1"/>
        <v>2197</v>
      </c>
      <c r="G15" s="10">
        <v>3</v>
      </c>
      <c r="H15" s="10">
        <v>106</v>
      </c>
      <c r="I15" s="10">
        <v>99</v>
      </c>
      <c r="J15" s="10">
        <v>0</v>
      </c>
      <c r="K15" s="10">
        <v>8</v>
      </c>
      <c r="L15" s="10">
        <v>91</v>
      </c>
      <c r="M15" s="10">
        <v>167</v>
      </c>
      <c r="N15" s="10">
        <v>24</v>
      </c>
      <c r="O15" s="10">
        <v>0</v>
      </c>
      <c r="P15" s="10">
        <v>300</v>
      </c>
      <c r="Q15" s="10">
        <v>10</v>
      </c>
      <c r="R15" s="10">
        <v>54</v>
      </c>
      <c r="S15" s="10">
        <v>40</v>
      </c>
      <c r="T15" s="10">
        <v>94</v>
      </c>
      <c r="U15" s="10">
        <v>9</v>
      </c>
      <c r="V15" s="10">
        <v>300</v>
      </c>
      <c r="W15" s="10">
        <v>9</v>
      </c>
      <c r="X15" s="10">
        <f t="shared" si="2"/>
        <v>309</v>
      </c>
      <c r="Y15" s="17">
        <f t="shared" si="3"/>
        <v>303</v>
      </c>
      <c r="Z15" s="18">
        <v>85</v>
      </c>
      <c r="AA15" s="10">
        <v>45</v>
      </c>
      <c r="AB15" s="17">
        <f t="shared" si="4"/>
        <v>148.13333333333333</v>
      </c>
      <c r="AC15" s="19"/>
      <c r="AJ15" s="10"/>
    </row>
    <row r="16" spans="1:36" ht="15">
      <c r="A16" s="4" t="s">
        <v>40</v>
      </c>
      <c r="B16" s="10">
        <v>1703</v>
      </c>
      <c r="C16" s="10">
        <v>347</v>
      </c>
      <c r="D16" s="10">
        <f t="shared" si="0"/>
        <v>2050</v>
      </c>
      <c r="E16" s="10">
        <v>385</v>
      </c>
      <c r="F16" s="10">
        <f t="shared" si="1"/>
        <v>1665</v>
      </c>
      <c r="G16" s="10">
        <v>0</v>
      </c>
      <c r="H16" s="10">
        <v>124</v>
      </c>
      <c r="I16" s="10">
        <v>102</v>
      </c>
      <c r="J16" s="10">
        <v>6</v>
      </c>
      <c r="K16" s="10">
        <v>4</v>
      </c>
      <c r="L16" s="10">
        <v>92</v>
      </c>
      <c r="M16" s="10">
        <v>234</v>
      </c>
      <c r="N16" s="10">
        <v>27</v>
      </c>
      <c r="O16" s="10">
        <v>0</v>
      </c>
      <c r="P16" s="10">
        <v>385</v>
      </c>
      <c r="Q16" s="10">
        <v>13</v>
      </c>
      <c r="R16" s="10">
        <v>102</v>
      </c>
      <c r="S16" s="10">
        <v>38</v>
      </c>
      <c r="T16" s="10">
        <v>140</v>
      </c>
      <c r="U16" s="10">
        <v>33</v>
      </c>
      <c r="V16" s="10">
        <v>385</v>
      </c>
      <c r="W16" s="10">
        <v>33</v>
      </c>
      <c r="X16" s="10">
        <f t="shared" si="2"/>
        <v>418</v>
      </c>
      <c r="Y16" s="17">
        <f t="shared" si="3"/>
        <v>396</v>
      </c>
      <c r="Z16" s="18">
        <v>107</v>
      </c>
      <c r="AA16" s="10">
        <v>48</v>
      </c>
      <c r="AB16" s="17">
        <f t="shared" si="4"/>
        <v>181.5</v>
      </c>
      <c r="AC16" s="19"/>
      <c r="AJ16" s="10"/>
    </row>
    <row r="17" spans="1:36" ht="15">
      <c r="A17" s="4" t="s">
        <v>41</v>
      </c>
      <c r="B17" s="10">
        <v>0</v>
      </c>
      <c r="C17" s="10">
        <v>0</v>
      </c>
      <c r="D17" s="10">
        <f t="shared" si="0"/>
        <v>0</v>
      </c>
      <c r="E17" s="10">
        <v>0</v>
      </c>
      <c r="F17" s="10">
        <f t="shared" si="1"/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2"/>
        <v>0</v>
      </c>
      <c r="Y17" s="17">
        <f t="shared" si="3"/>
        <v>0</v>
      </c>
      <c r="Z17" s="18">
        <v>0</v>
      </c>
      <c r="AA17" s="10">
        <v>0</v>
      </c>
      <c r="AB17" s="17">
        <v>0</v>
      </c>
      <c r="AC17" s="19"/>
      <c r="AJ17" s="10"/>
    </row>
    <row r="18" spans="1:36" ht="15">
      <c r="A18" s="4" t="s">
        <v>42</v>
      </c>
      <c r="B18" s="10">
        <v>492</v>
      </c>
      <c r="C18" s="10">
        <v>115</v>
      </c>
      <c r="D18" s="10">
        <f t="shared" si="0"/>
        <v>607</v>
      </c>
      <c r="E18" s="10">
        <v>211</v>
      </c>
      <c r="F18" s="10">
        <f t="shared" si="1"/>
        <v>396</v>
      </c>
      <c r="G18" s="10">
        <v>2</v>
      </c>
      <c r="H18" s="10">
        <v>37</v>
      </c>
      <c r="I18" s="10">
        <v>36</v>
      </c>
      <c r="J18" s="10">
        <v>9</v>
      </c>
      <c r="K18" s="10">
        <v>1</v>
      </c>
      <c r="L18" s="10">
        <v>26</v>
      </c>
      <c r="M18" s="10">
        <v>154</v>
      </c>
      <c r="N18" s="10">
        <v>17</v>
      </c>
      <c r="O18" s="10">
        <v>1</v>
      </c>
      <c r="P18" s="10">
        <v>211</v>
      </c>
      <c r="Q18" s="10">
        <v>26</v>
      </c>
      <c r="R18" s="10">
        <v>0</v>
      </c>
      <c r="S18" s="10">
        <v>0</v>
      </c>
      <c r="T18" s="10">
        <v>0</v>
      </c>
      <c r="U18" s="10">
        <v>0</v>
      </c>
      <c r="V18" s="10">
        <v>211</v>
      </c>
      <c r="W18" s="10">
        <v>0</v>
      </c>
      <c r="X18" s="10">
        <f t="shared" si="2"/>
        <v>211</v>
      </c>
      <c r="Y18" s="17">
        <f t="shared" si="3"/>
        <v>211</v>
      </c>
      <c r="Z18" s="18">
        <v>0</v>
      </c>
      <c r="AA18" s="10">
        <v>54</v>
      </c>
      <c r="AB18" s="17">
        <f t="shared" si="4"/>
        <v>85.96296296296296</v>
      </c>
      <c r="AC18" s="19"/>
      <c r="AJ18" s="10"/>
    </row>
    <row r="19" spans="1:36" ht="15">
      <c r="A19" s="4" t="s">
        <v>43</v>
      </c>
      <c r="B19" s="10">
        <v>1503</v>
      </c>
      <c r="C19" s="10">
        <v>365</v>
      </c>
      <c r="D19" s="10">
        <f t="shared" si="0"/>
        <v>1868</v>
      </c>
      <c r="E19" s="10">
        <v>364</v>
      </c>
      <c r="F19" s="10">
        <f t="shared" si="1"/>
        <v>1504</v>
      </c>
      <c r="G19" s="10">
        <v>1</v>
      </c>
      <c r="H19" s="10">
        <v>133</v>
      </c>
      <c r="I19" s="10">
        <v>130</v>
      </c>
      <c r="J19" s="10">
        <v>10</v>
      </c>
      <c r="K19" s="10">
        <v>10</v>
      </c>
      <c r="L19" s="10">
        <v>110</v>
      </c>
      <c r="M19" s="10">
        <v>195</v>
      </c>
      <c r="N19" s="10">
        <v>35</v>
      </c>
      <c r="O19" s="10">
        <v>0</v>
      </c>
      <c r="P19" s="10">
        <v>364</v>
      </c>
      <c r="Q19" s="10">
        <v>24</v>
      </c>
      <c r="R19" s="10">
        <v>48</v>
      </c>
      <c r="S19" s="10">
        <v>39</v>
      </c>
      <c r="T19" s="10">
        <v>87</v>
      </c>
      <c r="U19" s="10">
        <v>44</v>
      </c>
      <c r="V19" s="10">
        <v>364</v>
      </c>
      <c r="W19" s="10">
        <v>44</v>
      </c>
      <c r="X19" s="10">
        <f t="shared" si="2"/>
        <v>408</v>
      </c>
      <c r="Y19" s="17">
        <f t="shared" si="3"/>
        <v>378.6666666666667</v>
      </c>
      <c r="Z19" s="18">
        <v>43</v>
      </c>
      <c r="AA19" s="10">
        <v>50</v>
      </c>
      <c r="AB19" s="17">
        <f t="shared" si="4"/>
        <v>166.61333333333332</v>
      </c>
      <c r="AC19" s="19"/>
      <c r="AJ19" s="10"/>
    </row>
    <row r="20" spans="1:36" ht="15">
      <c r="A20" s="4" t="s">
        <v>44</v>
      </c>
      <c r="B20" s="10">
        <v>2035</v>
      </c>
      <c r="C20" s="10">
        <v>354</v>
      </c>
      <c r="D20" s="10">
        <f t="shared" si="0"/>
        <v>2389</v>
      </c>
      <c r="E20" s="10">
        <v>315</v>
      </c>
      <c r="F20" s="10">
        <f t="shared" si="1"/>
        <v>2074</v>
      </c>
      <c r="G20" s="10">
        <v>2</v>
      </c>
      <c r="H20" s="10">
        <v>86</v>
      </c>
      <c r="I20" s="10">
        <v>84</v>
      </c>
      <c r="J20" s="10">
        <v>3</v>
      </c>
      <c r="K20" s="10">
        <v>17</v>
      </c>
      <c r="L20" s="10">
        <v>64</v>
      </c>
      <c r="M20" s="10">
        <v>206</v>
      </c>
      <c r="N20" s="10">
        <v>19</v>
      </c>
      <c r="O20" s="10">
        <v>2</v>
      </c>
      <c r="P20" s="10">
        <v>315</v>
      </c>
      <c r="Q20" s="10">
        <v>16</v>
      </c>
      <c r="R20" s="10">
        <v>53</v>
      </c>
      <c r="S20" s="10">
        <v>39</v>
      </c>
      <c r="T20" s="10">
        <v>92</v>
      </c>
      <c r="U20" s="10">
        <v>10</v>
      </c>
      <c r="V20" s="10">
        <v>315</v>
      </c>
      <c r="W20" s="10">
        <v>10</v>
      </c>
      <c r="X20" s="10">
        <f t="shared" si="2"/>
        <v>325</v>
      </c>
      <c r="Y20" s="17">
        <f t="shared" si="3"/>
        <v>318.3333333333333</v>
      </c>
      <c r="Z20" s="18">
        <v>82</v>
      </c>
      <c r="AA20" s="10">
        <v>44</v>
      </c>
      <c r="AB20" s="17">
        <f t="shared" si="4"/>
        <v>159.16666666666666</v>
      </c>
      <c r="AC20" s="19"/>
      <c r="AJ20" s="10"/>
    </row>
    <row r="21" spans="1:36" ht="15">
      <c r="A21" s="4" t="s">
        <v>45</v>
      </c>
      <c r="B21" s="10">
        <v>1811</v>
      </c>
      <c r="C21" s="10">
        <v>322</v>
      </c>
      <c r="D21" s="10">
        <f t="shared" si="0"/>
        <v>2133</v>
      </c>
      <c r="E21" s="10">
        <v>264</v>
      </c>
      <c r="F21" s="10">
        <f t="shared" si="1"/>
        <v>1869</v>
      </c>
      <c r="G21" s="10">
        <v>1</v>
      </c>
      <c r="H21" s="10">
        <v>70</v>
      </c>
      <c r="I21" s="10">
        <v>62</v>
      </c>
      <c r="J21" s="10">
        <v>25</v>
      </c>
      <c r="K21" s="10">
        <v>12</v>
      </c>
      <c r="L21" s="10">
        <v>25</v>
      </c>
      <c r="M21" s="10">
        <v>181</v>
      </c>
      <c r="N21" s="10">
        <v>11</v>
      </c>
      <c r="O21" s="10">
        <v>1</v>
      </c>
      <c r="P21" s="10">
        <v>264</v>
      </c>
      <c r="Q21" s="10">
        <v>2</v>
      </c>
      <c r="R21" s="10">
        <v>64</v>
      </c>
      <c r="S21" s="10">
        <v>35</v>
      </c>
      <c r="T21" s="10">
        <v>99</v>
      </c>
      <c r="U21" s="10">
        <v>20</v>
      </c>
      <c r="V21" s="10">
        <v>264</v>
      </c>
      <c r="W21" s="10">
        <v>20</v>
      </c>
      <c r="X21" s="10">
        <f t="shared" si="2"/>
        <v>284</v>
      </c>
      <c r="Y21" s="17">
        <f t="shared" si="3"/>
        <v>270.6666666666667</v>
      </c>
      <c r="Z21" s="18">
        <v>79</v>
      </c>
      <c r="AA21" s="10">
        <v>45</v>
      </c>
      <c r="AB21" s="17">
        <f t="shared" si="4"/>
        <v>132.32592592592593</v>
      </c>
      <c r="AC21" s="19"/>
      <c r="AJ21" s="10"/>
    </row>
    <row r="22" spans="1:36" ht="15">
      <c r="A22" s="4" t="s">
        <v>46</v>
      </c>
      <c r="B22" s="10">
        <v>1524</v>
      </c>
      <c r="C22" s="10">
        <v>359</v>
      </c>
      <c r="D22" s="10">
        <f t="shared" si="0"/>
        <v>1883</v>
      </c>
      <c r="E22" s="10">
        <v>357</v>
      </c>
      <c r="F22" s="10">
        <f t="shared" si="1"/>
        <v>1526</v>
      </c>
      <c r="G22" s="10">
        <v>4</v>
      </c>
      <c r="H22" s="10">
        <v>152</v>
      </c>
      <c r="I22" s="10">
        <v>150</v>
      </c>
      <c r="J22" s="10">
        <v>4</v>
      </c>
      <c r="K22" s="10">
        <v>29</v>
      </c>
      <c r="L22" s="10">
        <v>117</v>
      </c>
      <c r="M22" s="10">
        <v>185</v>
      </c>
      <c r="N22" s="10">
        <v>15</v>
      </c>
      <c r="O22" s="10">
        <v>1</v>
      </c>
      <c r="P22" s="10">
        <v>357</v>
      </c>
      <c r="Q22" s="10">
        <v>22</v>
      </c>
      <c r="R22" s="10">
        <v>53</v>
      </c>
      <c r="S22" s="10">
        <v>39</v>
      </c>
      <c r="T22" s="10">
        <v>92</v>
      </c>
      <c r="U22" s="10">
        <v>38</v>
      </c>
      <c r="V22" s="10">
        <v>357</v>
      </c>
      <c r="W22" s="10">
        <v>38</v>
      </c>
      <c r="X22" s="10">
        <f t="shared" si="2"/>
        <v>395</v>
      </c>
      <c r="Y22" s="17">
        <f t="shared" si="3"/>
        <v>369.6666666666667</v>
      </c>
      <c r="Z22" s="18">
        <v>54</v>
      </c>
      <c r="AA22" s="10">
        <v>56</v>
      </c>
      <c r="AB22" s="17">
        <f t="shared" si="4"/>
        <v>145.22619047619048</v>
      </c>
      <c r="AC22" s="19"/>
      <c r="AJ22" s="10"/>
    </row>
    <row r="23" spans="1:36" ht="15">
      <c r="A23" s="4" t="s">
        <v>47</v>
      </c>
      <c r="B23" s="10">
        <v>1573</v>
      </c>
      <c r="C23" s="10">
        <v>361</v>
      </c>
      <c r="D23" s="10">
        <f t="shared" si="0"/>
        <v>1934</v>
      </c>
      <c r="E23" s="10">
        <v>281</v>
      </c>
      <c r="F23" s="10">
        <f t="shared" si="1"/>
        <v>1653</v>
      </c>
      <c r="G23" s="10">
        <v>0</v>
      </c>
      <c r="H23" s="10">
        <v>34</v>
      </c>
      <c r="I23" s="10">
        <v>31</v>
      </c>
      <c r="J23" s="10">
        <v>3</v>
      </c>
      <c r="K23" s="10">
        <v>1</v>
      </c>
      <c r="L23" s="10">
        <v>27</v>
      </c>
      <c r="M23" s="10">
        <v>227</v>
      </c>
      <c r="N23" s="10">
        <v>19</v>
      </c>
      <c r="O23" s="10">
        <v>1</v>
      </c>
      <c r="P23" s="10">
        <v>281</v>
      </c>
      <c r="Q23" s="10">
        <v>23</v>
      </c>
      <c r="R23" s="10">
        <v>86</v>
      </c>
      <c r="S23" s="10">
        <v>39</v>
      </c>
      <c r="T23" s="10">
        <v>125</v>
      </c>
      <c r="U23" s="10">
        <v>37</v>
      </c>
      <c r="V23" s="10">
        <v>281</v>
      </c>
      <c r="W23" s="10">
        <v>37</v>
      </c>
      <c r="X23" s="10">
        <f t="shared" si="2"/>
        <v>318</v>
      </c>
      <c r="Y23" s="17">
        <f t="shared" si="3"/>
        <v>293.3333333333333</v>
      </c>
      <c r="Z23" s="18">
        <v>88</v>
      </c>
      <c r="AA23" s="10">
        <v>45</v>
      </c>
      <c r="AB23" s="17">
        <f t="shared" si="4"/>
        <v>143.4074074074074</v>
      </c>
      <c r="AC23" s="19"/>
      <c r="AJ23" s="10"/>
    </row>
    <row r="24" spans="1:36" ht="15">
      <c r="A24" s="4" t="s">
        <v>48</v>
      </c>
      <c r="B24" s="10">
        <v>0</v>
      </c>
      <c r="C24" s="10">
        <v>0</v>
      </c>
      <c r="D24" s="10">
        <f t="shared" si="0"/>
        <v>0</v>
      </c>
      <c r="E24" s="10">
        <v>0</v>
      </c>
      <c r="F24" s="10">
        <f t="shared" si="1"/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2"/>
        <v>0</v>
      </c>
      <c r="Y24" s="17">
        <f t="shared" si="3"/>
        <v>0</v>
      </c>
      <c r="Z24" s="18">
        <v>0</v>
      </c>
      <c r="AA24" s="10">
        <v>0</v>
      </c>
      <c r="AB24" s="17">
        <v>0</v>
      </c>
      <c r="AC24" s="19"/>
      <c r="AJ24" s="10"/>
    </row>
    <row r="25" spans="1:36" ht="15">
      <c r="A25" s="4" t="s">
        <v>63</v>
      </c>
      <c r="B25" s="10">
        <v>1146</v>
      </c>
      <c r="C25" s="10">
        <v>260</v>
      </c>
      <c r="D25" s="10">
        <f t="shared" si="0"/>
        <v>1406</v>
      </c>
      <c r="E25" s="10">
        <v>263</v>
      </c>
      <c r="F25" s="10">
        <f t="shared" si="1"/>
        <v>1143</v>
      </c>
      <c r="G25" s="10">
        <v>0</v>
      </c>
      <c r="H25" s="10">
        <v>55</v>
      </c>
      <c r="I25" s="10">
        <v>49</v>
      </c>
      <c r="J25" s="10">
        <v>2</v>
      </c>
      <c r="K25" s="10">
        <v>10</v>
      </c>
      <c r="L25" s="10">
        <v>37</v>
      </c>
      <c r="M25" s="10">
        <v>197</v>
      </c>
      <c r="N25" s="10">
        <v>11</v>
      </c>
      <c r="O25" s="10">
        <v>0</v>
      </c>
      <c r="P25" s="10">
        <v>263</v>
      </c>
      <c r="Q25" s="10">
        <v>3</v>
      </c>
      <c r="R25" s="10">
        <v>33</v>
      </c>
      <c r="S25" s="10">
        <v>32</v>
      </c>
      <c r="T25" s="10">
        <v>65</v>
      </c>
      <c r="U25" s="10">
        <v>17</v>
      </c>
      <c r="V25" s="10">
        <v>263</v>
      </c>
      <c r="W25" s="10">
        <v>17</v>
      </c>
      <c r="X25" s="10">
        <f t="shared" si="2"/>
        <v>280</v>
      </c>
      <c r="Y25" s="17">
        <f t="shared" si="3"/>
        <v>268.6666666666667</v>
      </c>
      <c r="Z25" s="18">
        <v>48</v>
      </c>
      <c r="AA25" s="10">
        <v>54</v>
      </c>
      <c r="AB25" s="17">
        <f t="shared" si="4"/>
        <v>109.4567901234568</v>
      </c>
      <c r="AC25" s="19"/>
      <c r="AJ25" s="10"/>
    </row>
    <row r="26" spans="1:36" ht="15">
      <c r="A26" s="4" t="s">
        <v>64</v>
      </c>
      <c r="B26" s="10">
        <v>1145</v>
      </c>
      <c r="C26" s="10">
        <v>257</v>
      </c>
      <c r="D26" s="10">
        <f t="shared" si="0"/>
        <v>1402</v>
      </c>
      <c r="E26" s="10">
        <v>241</v>
      </c>
      <c r="F26" s="10">
        <f t="shared" si="1"/>
        <v>1161</v>
      </c>
      <c r="G26" s="10">
        <v>0</v>
      </c>
      <c r="H26" s="10">
        <v>32</v>
      </c>
      <c r="I26" s="10">
        <v>32</v>
      </c>
      <c r="J26" s="10">
        <v>9</v>
      </c>
      <c r="K26" s="10">
        <v>0</v>
      </c>
      <c r="L26" s="10">
        <v>23</v>
      </c>
      <c r="M26" s="10">
        <v>200</v>
      </c>
      <c r="N26" s="10">
        <v>9</v>
      </c>
      <c r="O26" s="10">
        <v>0</v>
      </c>
      <c r="P26" s="10">
        <v>241</v>
      </c>
      <c r="Q26" s="10">
        <v>2</v>
      </c>
      <c r="R26" s="10">
        <v>37</v>
      </c>
      <c r="S26" s="10">
        <v>11</v>
      </c>
      <c r="T26" s="10">
        <v>48</v>
      </c>
      <c r="U26" s="10">
        <v>22</v>
      </c>
      <c r="V26" s="10">
        <v>241</v>
      </c>
      <c r="W26" s="10">
        <v>22</v>
      </c>
      <c r="X26" s="10">
        <f t="shared" si="2"/>
        <v>263</v>
      </c>
      <c r="Y26" s="17">
        <f t="shared" si="3"/>
        <v>248.33333333333334</v>
      </c>
      <c r="Z26" s="18">
        <v>26</v>
      </c>
      <c r="AA26" s="10">
        <v>48</v>
      </c>
      <c r="AB26" s="17">
        <f t="shared" si="4"/>
        <v>113.81944444444446</v>
      </c>
      <c r="AC26" s="19"/>
      <c r="AJ26" s="10"/>
    </row>
    <row r="27" spans="1:36" ht="15">
      <c r="A27" s="4" t="s">
        <v>65</v>
      </c>
      <c r="B27" s="10">
        <v>0</v>
      </c>
      <c r="C27" s="10">
        <v>0</v>
      </c>
      <c r="D27" s="10">
        <f t="shared" si="0"/>
        <v>0</v>
      </c>
      <c r="E27" s="10">
        <v>0</v>
      </c>
      <c r="F27" s="10">
        <f t="shared" si="1"/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2"/>
        <v>0</v>
      </c>
      <c r="Y27" s="17">
        <f t="shared" si="3"/>
        <v>0</v>
      </c>
      <c r="Z27" s="18" t="s">
        <v>72</v>
      </c>
      <c r="AA27" s="10">
        <v>0</v>
      </c>
      <c r="AB27" s="17">
        <v>0</v>
      </c>
      <c r="AC27" s="19"/>
      <c r="AJ27" s="10"/>
    </row>
    <row r="28" spans="1:36" ht="15">
      <c r="A28" s="4" t="s">
        <v>66</v>
      </c>
      <c r="B28" s="10">
        <v>1132</v>
      </c>
      <c r="C28" s="10">
        <v>256</v>
      </c>
      <c r="D28" s="10">
        <f t="shared" si="0"/>
        <v>1388</v>
      </c>
      <c r="E28" s="10">
        <v>358</v>
      </c>
      <c r="F28" s="10">
        <f t="shared" si="1"/>
        <v>1030</v>
      </c>
      <c r="G28" s="10">
        <v>8</v>
      </c>
      <c r="H28" s="10">
        <v>74</v>
      </c>
      <c r="I28" s="10">
        <v>67</v>
      </c>
      <c r="J28" s="10">
        <v>10</v>
      </c>
      <c r="K28" s="10">
        <v>6</v>
      </c>
      <c r="L28" s="10">
        <v>51</v>
      </c>
      <c r="M28" s="10">
        <v>260</v>
      </c>
      <c r="N28" s="10">
        <v>15</v>
      </c>
      <c r="O28" s="10">
        <v>1</v>
      </c>
      <c r="P28" s="10">
        <v>358</v>
      </c>
      <c r="Q28" s="10">
        <v>2</v>
      </c>
      <c r="R28" s="10">
        <v>17</v>
      </c>
      <c r="S28" s="10">
        <v>13</v>
      </c>
      <c r="T28" s="10">
        <v>30</v>
      </c>
      <c r="U28" s="10">
        <v>11</v>
      </c>
      <c r="V28" s="10">
        <v>358</v>
      </c>
      <c r="W28" s="10">
        <v>11</v>
      </c>
      <c r="X28" s="10">
        <f t="shared" si="2"/>
        <v>369</v>
      </c>
      <c r="Y28" s="17">
        <f t="shared" si="3"/>
        <v>361.6666666666667</v>
      </c>
      <c r="Z28" s="18">
        <v>19</v>
      </c>
      <c r="AA28" s="10">
        <v>51</v>
      </c>
      <c r="AB28" s="17">
        <f t="shared" si="4"/>
        <v>156.01307189542484</v>
      </c>
      <c r="AC28" s="19"/>
      <c r="AJ28" s="10"/>
    </row>
    <row r="29" spans="1:36" ht="15">
      <c r="A29" s="4" t="s">
        <v>49</v>
      </c>
      <c r="B29" s="10">
        <v>1818</v>
      </c>
      <c r="C29" s="10">
        <v>253</v>
      </c>
      <c r="D29" s="10">
        <f t="shared" si="0"/>
        <v>2071</v>
      </c>
      <c r="E29" s="10">
        <v>252</v>
      </c>
      <c r="F29" s="10">
        <f t="shared" si="1"/>
        <v>1819</v>
      </c>
      <c r="G29" s="10">
        <v>0</v>
      </c>
      <c r="H29" s="10">
        <v>132</v>
      </c>
      <c r="I29" s="10">
        <v>130</v>
      </c>
      <c r="J29" s="10">
        <v>8</v>
      </c>
      <c r="K29" s="10">
        <v>4</v>
      </c>
      <c r="L29" s="10">
        <v>118</v>
      </c>
      <c r="M29" s="10">
        <v>112</v>
      </c>
      <c r="N29" s="10">
        <v>7</v>
      </c>
      <c r="O29" s="10">
        <v>1</v>
      </c>
      <c r="P29" s="10">
        <v>252</v>
      </c>
      <c r="Q29" s="10">
        <v>3</v>
      </c>
      <c r="R29" s="10">
        <v>104</v>
      </c>
      <c r="S29" s="10">
        <v>56</v>
      </c>
      <c r="T29" s="10">
        <v>160</v>
      </c>
      <c r="U29" s="10">
        <v>27</v>
      </c>
      <c r="V29" s="10">
        <v>252</v>
      </c>
      <c r="W29" s="10">
        <v>27</v>
      </c>
      <c r="X29" s="10">
        <f t="shared" si="2"/>
        <v>279</v>
      </c>
      <c r="Y29" s="17">
        <f t="shared" si="3"/>
        <v>261</v>
      </c>
      <c r="Z29" s="18">
        <v>133</v>
      </c>
      <c r="AA29" s="10">
        <v>47</v>
      </c>
      <c r="AB29" s="17">
        <f t="shared" si="4"/>
        <v>122.17021276595746</v>
      </c>
      <c r="AC29" s="19"/>
      <c r="AJ29" s="10"/>
    </row>
    <row r="30" spans="1:36" ht="15">
      <c r="A30" s="4" t="s">
        <v>50</v>
      </c>
      <c r="B30" s="10">
        <v>2276</v>
      </c>
      <c r="C30" s="10">
        <v>205</v>
      </c>
      <c r="D30" s="10">
        <f t="shared" si="0"/>
        <v>2481</v>
      </c>
      <c r="E30" s="10">
        <v>362</v>
      </c>
      <c r="F30" s="10">
        <f t="shared" si="1"/>
        <v>2119</v>
      </c>
      <c r="G30" s="10">
        <v>0</v>
      </c>
      <c r="H30" s="10">
        <v>122</v>
      </c>
      <c r="I30" s="10">
        <v>115</v>
      </c>
      <c r="J30" s="10">
        <v>16</v>
      </c>
      <c r="K30" s="10">
        <v>2</v>
      </c>
      <c r="L30" s="10">
        <v>97</v>
      </c>
      <c r="M30" s="10">
        <v>230</v>
      </c>
      <c r="N30" s="10">
        <v>9</v>
      </c>
      <c r="O30" s="10">
        <v>1</v>
      </c>
      <c r="P30" s="10">
        <v>362</v>
      </c>
      <c r="Q30" s="10">
        <v>0</v>
      </c>
      <c r="R30" s="10">
        <v>114</v>
      </c>
      <c r="S30" s="10">
        <v>18</v>
      </c>
      <c r="T30" s="10">
        <v>132</v>
      </c>
      <c r="U30" s="10">
        <v>55</v>
      </c>
      <c r="V30" s="10">
        <v>362</v>
      </c>
      <c r="W30" s="10">
        <v>55</v>
      </c>
      <c r="X30" s="10">
        <f t="shared" si="2"/>
        <v>417</v>
      </c>
      <c r="Y30" s="17">
        <f t="shared" si="3"/>
        <v>380.3333333333333</v>
      </c>
      <c r="Z30" s="18">
        <v>77</v>
      </c>
      <c r="AA30" s="10">
        <v>30</v>
      </c>
      <c r="AB30" s="17">
        <f t="shared" si="4"/>
        <v>278.9111111111111</v>
      </c>
      <c r="AC30" s="19"/>
      <c r="AJ30" s="10"/>
    </row>
    <row r="31" spans="1:36" ht="15">
      <c r="A31" s="4" t="s">
        <v>51</v>
      </c>
      <c r="B31" s="10">
        <v>2105</v>
      </c>
      <c r="C31" s="10">
        <v>358</v>
      </c>
      <c r="D31" s="10">
        <f t="shared" si="0"/>
        <v>2463</v>
      </c>
      <c r="E31" s="10">
        <v>353</v>
      </c>
      <c r="F31" s="10">
        <f t="shared" si="1"/>
        <v>2110</v>
      </c>
      <c r="G31" s="10">
        <v>0</v>
      </c>
      <c r="H31" s="10">
        <v>154</v>
      </c>
      <c r="I31" s="10">
        <v>152</v>
      </c>
      <c r="J31" s="10">
        <v>4</v>
      </c>
      <c r="K31" s="10">
        <v>14</v>
      </c>
      <c r="L31" s="10">
        <v>134</v>
      </c>
      <c r="M31" s="10">
        <v>186</v>
      </c>
      <c r="N31" s="10">
        <v>10</v>
      </c>
      <c r="O31" s="10">
        <v>3</v>
      </c>
      <c r="P31" s="10">
        <v>353</v>
      </c>
      <c r="Q31" s="10">
        <v>18</v>
      </c>
      <c r="R31" s="10">
        <v>56</v>
      </c>
      <c r="S31" s="10">
        <v>39</v>
      </c>
      <c r="T31" s="10">
        <v>95</v>
      </c>
      <c r="U31" s="10">
        <v>24</v>
      </c>
      <c r="V31" s="10">
        <v>353</v>
      </c>
      <c r="W31" s="10">
        <v>24</v>
      </c>
      <c r="X31" s="10">
        <f t="shared" si="2"/>
        <v>377</v>
      </c>
      <c r="Y31" s="17">
        <f t="shared" si="3"/>
        <v>361</v>
      </c>
      <c r="Z31" s="18">
        <v>71</v>
      </c>
      <c r="AA31" s="10">
        <v>47</v>
      </c>
      <c r="AB31" s="17">
        <f t="shared" si="4"/>
        <v>168.97872340425533</v>
      </c>
      <c r="AC31" s="19"/>
      <c r="AJ31" s="10"/>
    </row>
    <row r="32" spans="1:36" ht="15">
      <c r="A32" s="4" t="s">
        <v>52</v>
      </c>
      <c r="B32" s="10">
        <v>2202</v>
      </c>
      <c r="C32" s="10">
        <v>361</v>
      </c>
      <c r="D32" s="10">
        <f t="shared" si="0"/>
        <v>2563</v>
      </c>
      <c r="E32" s="10">
        <v>452</v>
      </c>
      <c r="F32" s="10">
        <f t="shared" si="1"/>
        <v>2111</v>
      </c>
      <c r="G32" s="10">
        <v>0</v>
      </c>
      <c r="H32" s="10">
        <v>129</v>
      </c>
      <c r="I32" s="10">
        <v>122</v>
      </c>
      <c r="J32" s="10">
        <v>12</v>
      </c>
      <c r="K32" s="10">
        <v>10</v>
      </c>
      <c r="L32" s="10">
        <v>100</v>
      </c>
      <c r="M32" s="10">
        <v>303</v>
      </c>
      <c r="N32" s="10">
        <v>18</v>
      </c>
      <c r="O32" s="10">
        <v>2</v>
      </c>
      <c r="P32" s="10">
        <v>452</v>
      </c>
      <c r="Q32" s="10">
        <v>24</v>
      </c>
      <c r="R32" s="10">
        <v>77</v>
      </c>
      <c r="S32" s="10">
        <v>39</v>
      </c>
      <c r="T32" s="10">
        <v>116</v>
      </c>
      <c r="U32" s="10">
        <v>26</v>
      </c>
      <c r="V32" s="10">
        <v>452</v>
      </c>
      <c r="W32" s="10">
        <v>26</v>
      </c>
      <c r="X32" s="10">
        <f t="shared" si="2"/>
        <v>478</v>
      </c>
      <c r="Y32" s="17">
        <f t="shared" si="3"/>
        <v>460.6666666666667</v>
      </c>
      <c r="Z32" s="18">
        <v>90</v>
      </c>
      <c r="AA32" s="10">
        <v>51</v>
      </c>
      <c r="AB32" s="17">
        <f t="shared" si="4"/>
        <v>198.718954248366</v>
      </c>
      <c r="AC32" s="19"/>
      <c r="AJ32" s="10"/>
    </row>
    <row r="33" spans="1:36" ht="15">
      <c r="A33" s="4" t="s">
        <v>53</v>
      </c>
      <c r="B33" s="10">
        <v>2080</v>
      </c>
      <c r="C33" s="10">
        <v>348</v>
      </c>
      <c r="D33" s="10">
        <f t="shared" si="0"/>
        <v>2428</v>
      </c>
      <c r="E33" s="10">
        <v>284</v>
      </c>
      <c r="F33" s="10">
        <f t="shared" si="1"/>
        <v>2144</v>
      </c>
      <c r="G33" s="10">
        <v>0</v>
      </c>
      <c r="H33" s="10">
        <v>121</v>
      </c>
      <c r="I33" s="10">
        <v>120</v>
      </c>
      <c r="J33" s="10">
        <v>3</v>
      </c>
      <c r="K33" s="10">
        <v>9</v>
      </c>
      <c r="L33" s="10">
        <v>108</v>
      </c>
      <c r="M33" s="10">
        <v>145</v>
      </c>
      <c r="N33" s="10">
        <v>18</v>
      </c>
      <c r="O33" s="10">
        <v>0</v>
      </c>
      <c r="P33" s="10">
        <v>284</v>
      </c>
      <c r="Q33" s="10">
        <v>11</v>
      </c>
      <c r="R33" s="10">
        <v>50</v>
      </c>
      <c r="S33" s="10">
        <v>40</v>
      </c>
      <c r="T33" s="10">
        <v>90</v>
      </c>
      <c r="U33" s="10">
        <v>47</v>
      </c>
      <c r="V33" s="10">
        <v>284</v>
      </c>
      <c r="W33" s="10">
        <v>47</v>
      </c>
      <c r="X33" s="10">
        <f t="shared" si="2"/>
        <v>331</v>
      </c>
      <c r="Y33" s="17">
        <f t="shared" si="3"/>
        <v>299.6666666666667</v>
      </c>
      <c r="Z33" s="18">
        <v>43</v>
      </c>
      <c r="AA33" s="10">
        <v>43</v>
      </c>
      <c r="AB33" s="17">
        <f t="shared" si="4"/>
        <v>153.31782945736435</v>
      </c>
      <c r="AC33" s="19"/>
      <c r="AJ33" s="10"/>
    </row>
    <row r="34" spans="1:36" ht="15.75" thickBot="1">
      <c r="A34" s="4" t="s">
        <v>54</v>
      </c>
      <c r="B34" s="58">
        <v>771</v>
      </c>
      <c r="C34" s="58">
        <v>270</v>
      </c>
      <c r="D34" s="58">
        <f t="shared" si="0"/>
        <v>1041</v>
      </c>
      <c r="E34" s="58">
        <v>322</v>
      </c>
      <c r="F34" s="58">
        <f t="shared" si="1"/>
        <v>719</v>
      </c>
      <c r="G34" s="58">
        <v>0</v>
      </c>
      <c r="H34" s="58">
        <v>85</v>
      </c>
      <c r="I34" s="58">
        <v>50</v>
      </c>
      <c r="J34" s="58">
        <v>7</v>
      </c>
      <c r="K34" s="58">
        <v>20</v>
      </c>
      <c r="L34" s="58">
        <v>23</v>
      </c>
      <c r="M34" s="58">
        <v>213</v>
      </c>
      <c r="N34" s="58">
        <v>23</v>
      </c>
      <c r="O34" s="58">
        <v>1</v>
      </c>
      <c r="P34" s="58">
        <v>322</v>
      </c>
      <c r="Q34" s="58">
        <v>2</v>
      </c>
      <c r="R34" s="58">
        <v>28</v>
      </c>
      <c r="S34" s="58">
        <v>14</v>
      </c>
      <c r="T34" s="58">
        <v>42</v>
      </c>
      <c r="U34" s="58">
        <v>25</v>
      </c>
      <c r="V34" s="58">
        <v>322</v>
      </c>
      <c r="W34" s="58">
        <v>25</v>
      </c>
      <c r="X34" s="58">
        <f t="shared" si="2"/>
        <v>347</v>
      </c>
      <c r="Y34" s="59">
        <f t="shared" si="3"/>
        <v>330.3333333333333</v>
      </c>
      <c r="Z34" s="60">
        <v>17</v>
      </c>
      <c r="AA34" s="58">
        <v>50</v>
      </c>
      <c r="AB34" s="59">
        <f t="shared" si="4"/>
        <v>145.34666666666664</v>
      </c>
      <c r="AC34" s="61"/>
      <c r="AJ34" s="10"/>
    </row>
    <row r="35" spans="1:36" ht="15.75" thickBot="1">
      <c r="A35" s="5" t="s">
        <v>55</v>
      </c>
      <c r="B35" s="7">
        <v>35101</v>
      </c>
      <c r="C35" s="7">
        <f>SUM(C11:C34)</f>
        <v>6500</v>
      </c>
      <c r="D35" s="7">
        <f t="shared" si="0"/>
        <v>41601</v>
      </c>
      <c r="E35" s="7">
        <f>SUM(E11:E34)</f>
        <v>6714</v>
      </c>
      <c r="F35" s="7">
        <f t="shared" si="1"/>
        <v>34887</v>
      </c>
      <c r="G35" s="7">
        <f aca="true" t="shared" si="5" ref="G35:Q35">SUM(G11:G34)</f>
        <v>31</v>
      </c>
      <c r="H35" s="7">
        <f t="shared" si="5"/>
        <v>2210</v>
      </c>
      <c r="I35" s="7">
        <f t="shared" si="5"/>
        <v>2088</v>
      </c>
      <c r="J35" s="7">
        <f t="shared" si="5"/>
        <v>249</v>
      </c>
      <c r="K35" s="7">
        <f t="shared" si="5"/>
        <v>298</v>
      </c>
      <c r="L35" s="7">
        <f t="shared" si="5"/>
        <v>1541</v>
      </c>
      <c r="M35" s="7">
        <f t="shared" si="5"/>
        <v>4114</v>
      </c>
      <c r="N35" s="7">
        <f t="shared" si="5"/>
        <v>337</v>
      </c>
      <c r="O35" s="7">
        <f t="shared" si="5"/>
        <v>22</v>
      </c>
      <c r="P35" s="7">
        <f t="shared" si="5"/>
        <v>6714</v>
      </c>
      <c r="Q35" s="7">
        <f t="shared" si="5"/>
        <v>262</v>
      </c>
      <c r="R35" s="7">
        <v>1382</v>
      </c>
      <c r="S35" s="7">
        <v>687</v>
      </c>
      <c r="T35" s="7">
        <v>2069</v>
      </c>
      <c r="U35" s="7">
        <v>586</v>
      </c>
      <c r="V35" s="7">
        <f>SUM(V11:V34)</f>
        <v>6714</v>
      </c>
      <c r="W35" s="7">
        <v>586</v>
      </c>
      <c r="X35" s="7">
        <f t="shared" si="2"/>
        <v>7300</v>
      </c>
      <c r="Y35" s="23">
        <v>6909</v>
      </c>
      <c r="Z35" s="24">
        <v>1483</v>
      </c>
      <c r="AA35" s="7">
        <f>SUM(AA11:AA34)</f>
        <v>997</v>
      </c>
      <c r="AB35" s="23">
        <f t="shared" si="4"/>
        <v>152.4553660982949</v>
      </c>
      <c r="AC35" s="54"/>
      <c r="AJ35" s="7"/>
    </row>
    <row r="36" spans="6:22" ht="15">
      <c r="F36" s="62"/>
      <c r="V36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PageLayoutView="0" workbookViewId="0" topLeftCell="A1">
      <selection activeCell="A1" sqref="A1:AC1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5">
      <c r="A2" s="69" t="s">
        <v>109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15">
      <c r="A3" s="70" t="s">
        <v>110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5.75" thickBot="1">
      <c r="A4" s="71" t="s">
        <v>111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ht="15.75" thickBot="1">
      <c r="A5" s="68" t="s">
        <v>112</v>
      </c>
      <c r="B5" s="68" t="s">
        <v>113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 t="s">
        <v>114</v>
      </c>
      <c r="S5" s="68"/>
      <c r="T5" s="68"/>
      <c r="U5" s="68"/>
      <c r="V5" s="68"/>
      <c r="W5" s="68"/>
      <c r="X5" s="68"/>
      <c r="Y5" s="68"/>
      <c r="Z5" s="68"/>
      <c r="AA5" s="66" t="s">
        <v>115</v>
      </c>
      <c r="AB5" s="66" t="s">
        <v>116</v>
      </c>
      <c r="AC5" s="66" t="s">
        <v>117</v>
      </c>
    </row>
    <row r="6" spans="1:29" ht="15.75" thickBot="1">
      <c r="A6" s="68"/>
      <c r="B6" s="66" t="s">
        <v>118</v>
      </c>
      <c r="C6" s="66" t="s">
        <v>119</v>
      </c>
      <c r="D6" s="66" t="s">
        <v>120</v>
      </c>
      <c r="E6" s="66" t="s">
        <v>121</v>
      </c>
      <c r="F6" s="66" t="s">
        <v>122</v>
      </c>
      <c r="G6" s="68" t="s">
        <v>123</v>
      </c>
      <c r="H6" s="68"/>
      <c r="I6" s="68"/>
      <c r="J6" s="68"/>
      <c r="K6" s="68"/>
      <c r="L6" s="68"/>
      <c r="M6" s="68"/>
      <c r="N6" s="68"/>
      <c r="O6" s="68"/>
      <c r="P6" s="68"/>
      <c r="Q6" s="66" t="s">
        <v>124</v>
      </c>
      <c r="R6" s="66" t="s">
        <v>118</v>
      </c>
      <c r="S6" s="66" t="s">
        <v>119</v>
      </c>
      <c r="T6" s="66" t="s">
        <v>125</v>
      </c>
      <c r="U6" s="66" t="s">
        <v>126</v>
      </c>
      <c r="V6" s="68" t="s">
        <v>127</v>
      </c>
      <c r="W6" s="68"/>
      <c r="X6" s="68"/>
      <c r="Y6" s="68"/>
      <c r="Z6" s="66" t="s">
        <v>122</v>
      </c>
      <c r="AA6" s="66"/>
      <c r="AB6" s="66"/>
      <c r="AC6" s="66"/>
    </row>
    <row r="7" spans="1:29" ht="15.75" thickBot="1">
      <c r="A7" s="68"/>
      <c r="B7" s="66"/>
      <c r="C7" s="66"/>
      <c r="D7" s="66"/>
      <c r="E7" s="66"/>
      <c r="F7" s="66"/>
      <c r="G7" s="66" t="s">
        <v>128</v>
      </c>
      <c r="H7" s="68" t="s">
        <v>129</v>
      </c>
      <c r="I7" s="68"/>
      <c r="J7" s="68"/>
      <c r="K7" s="68"/>
      <c r="L7" s="68"/>
      <c r="M7" s="66" t="s">
        <v>130</v>
      </c>
      <c r="N7" s="66" t="s">
        <v>131</v>
      </c>
      <c r="O7" s="66" t="s">
        <v>132</v>
      </c>
      <c r="P7" s="66" t="s">
        <v>133</v>
      </c>
      <c r="Q7" s="66"/>
      <c r="R7" s="66"/>
      <c r="S7" s="66"/>
      <c r="T7" s="66"/>
      <c r="U7" s="66"/>
      <c r="V7" s="66" t="s">
        <v>134</v>
      </c>
      <c r="W7" s="66" t="s">
        <v>135</v>
      </c>
      <c r="X7" s="66" t="s">
        <v>136</v>
      </c>
      <c r="Y7" s="66" t="s">
        <v>137</v>
      </c>
      <c r="Z7" s="66"/>
      <c r="AA7" s="66"/>
      <c r="AB7" s="66"/>
      <c r="AC7" s="66"/>
    </row>
    <row r="8" spans="1:29" ht="15.75" thickBot="1">
      <c r="A8" s="68"/>
      <c r="B8" s="66"/>
      <c r="C8" s="66"/>
      <c r="D8" s="66"/>
      <c r="E8" s="66"/>
      <c r="F8" s="66"/>
      <c r="G8" s="66"/>
      <c r="H8" s="66" t="s">
        <v>138</v>
      </c>
      <c r="I8" s="68" t="s">
        <v>139</v>
      </c>
      <c r="J8" s="68"/>
      <c r="K8" s="68"/>
      <c r="L8" s="68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83.25" customHeight="1" thickBot="1">
      <c r="A9" s="72"/>
      <c r="B9" s="67"/>
      <c r="C9" s="67"/>
      <c r="D9" s="67"/>
      <c r="E9" s="67"/>
      <c r="F9" s="67"/>
      <c r="G9" s="67"/>
      <c r="H9" s="67"/>
      <c r="I9" s="1" t="s">
        <v>140</v>
      </c>
      <c r="J9" s="1" t="s">
        <v>141</v>
      </c>
      <c r="K9" s="1" t="s">
        <v>142</v>
      </c>
      <c r="L9" s="1" t="s">
        <v>143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29" ht="15">
      <c r="A11" s="3" t="s">
        <v>144</v>
      </c>
      <c r="B11" s="9">
        <f>AK11+AI11</f>
        <v>0</v>
      </c>
      <c r="C11" s="9">
        <v>1181</v>
      </c>
      <c r="D11" s="9">
        <f>B11+C11</f>
        <v>1181</v>
      </c>
      <c r="E11" s="9">
        <f>'VI mes.2016 '!E11+'III trom.2016'!E11</f>
        <v>960</v>
      </c>
      <c r="F11" s="49">
        <v>2047</v>
      </c>
      <c r="G11" s="9">
        <f>'VI mes.2016 '!G11+'III trom.2016'!G11</f>
        <v>16</v>
      </c>
      <c r="H11" s="9">
        <f>'VI mes.2016 '!H11+'III trom.2016'!H11</f>
        <v>281</v>
      </c>
      <c r="I11" s="9">
        <f>'VI mes.2016 '!I11+'III trom.2016'!I11</f>
        <v>249</v>
      </c>
      <c r="J11" s="9">
        <f>'VI mes.2016 '!J11+'III trom.2016'!J11</f>
        <v>31</v>
      </c>
      <c r="K11" s="9">
        <f>'VI mes.2016 '!K11+'III trom.2016'!K11</f>
        <v>30</v>
      </c>
      <c r="L11" s="9">
        <f>'VI mes.2016 '!L11+'III trom.2016'!L11</f>
        <v>188</v>
      </c>
      <c r="M11" s="9">
        <f>'VI mes.2016 '!M11+'III trom.2016'!M11</f>
        <v>594</v>
      </c>
      <c r="N11" s="9">
        <f>'VI mes.2016 '!N11+'III trom.2016'!N11</f>
        <v>68</v>
      </c>
      <c r="O11" s="9">
        <f>'VI mes.2016 '!O11+'III trom.2016'!O11</f>
        <v>1</v>
      </c>
      <c r="P11" s="9">
        <f>'VI mes.2016 '!P11+'III trom.2016'!P11</f>
        <v>960</v>
      </c>
      <c r="Q11" s="9">
        <f>'VI mes.2016 '!Q11+'III trom.2016'!Q11</f>
        <v>48</v>
      </c>
      <c r="R11" s="9">
        <v>86</v>
      </c>
      <c r="S11" s="9">
        <v>117</v>
      </c>
      <c r="T11" s="14">
        <v>203</v>
      </c>
      <c r="U11" s="9">
        <v>97</v>
      </c>
      <c r="V11" s="9">
        <v>960</v>
      </c>
      <c r="W11" s="9">
        <v>97</v>
      </c>
      <c r="X11" s="38">
        <f>V11+W11</f>
        <v>1057</v>
      </c>
      <c r="Y11" s="13">
        <f>V11+(W11/3)</f>
        <v>992.3333333333334</v>
      </c>
      <c r="Z11" s="14">
        <v>106</v>
      </c>
      <c r="AA11" s="15">
        <f>'VI mes.2016 '!AA11+'III trom.2016'!AA11</f>
        <v>154</v>
      </c>
      <c r="AB11" s="13">
        <v>141.76190476190476</v>
      </c>
      <c r="AC11" s="16"/>
    </row>
    <row r="12" spans="1:29" ht="15">
      <c r="A12" s="4" t="s">
        <v>145</v>
      </c>
      <c r="B12" s="10">
        <f aca="true" t="shared" si="0" ref="B12:B34">AK12+AI12</f>
        <v>0</v>
      </c>
      <c r="C12" s="10">
        <v>963</v>
      </c>
      <c r="D12" s="10">
        <f aca="true" t="shared" si="1" ref="D12:D35">B12+C12</f>
        <v>963</v>
      </c>
      <c r="E12" s="10">
        <f>'VI mes.2016 '!E12+'III trom.2016'!E12</f>
        <v>939</v>
      </c>
      <c r="F12" s="48">
        <v>1693</v>
      </c>
      <c r="G12" s="10">
        <f>'VI mes.2016 '!G12+'III trom.2016'!G12</f>
        <v>4</v>
      </c>
      <c r="H12" s="10">
        <f>'VI mes.2016 '!H12+'III trom.2016'!H12</f>
        <v>257</v>
      </c>
      <c r="I12" s="10">
        <f>'VI mes.2016 '!I12+'III trom.2016'!I12</f>
        <v>254</v>
      </c>
      <c r="J12" s="10">
        <f>'VI mes.2016 '!J12+'III trom.2016'!J12</f>
        <v>51</v>
      </c>
      <c r="K12" s="10">
        <f>'VI mes.2016 '!K12+'III trom.2016'!K12</f>
        <v>93</v>
      </c>
      <c r="L12" s="10">
        <f>'VI mes.2016 '!L12+'III trom.2016'!L12</f>
        <v>110</v>
      </c>
      <c r="M12" s="10">
        <f>'VI mes.2016 '!M12+'III trom.2016'!M12</f>
        <v>639</v>
      </c>
      <c r="N12" s="10">
        <f>'VI mes.2016 '!N12+'III trom.2016'!N12</f>
        <v>32</v>
      </c>
      <c r="O12" s="10">
        <f>'VI mes.2016 '!O12+'III trom.2016'!O12</f>
        <v>7</v>
      </c>
      <c r="P12" s="10">
        <f>'VI mes.2016 '!P12+'III trom.2016'!P12</f>
        <v>939</v>
      </c>
      <c r="Q12" s="10">
        <f>'VI mes.2016 '!Q12+'III trom.2016'!Q12</f>
        <v>55</v>
      </c>
      <c r="R12" s="10">
        <v>141</v>
      </c>
      <c r="S12" s="10">
        <v>117</v>
      </c>
      <c r="T12" s="10">
        <v>258</v>
      </c>
      <c r="U12" s="10">
        <v>141</v>
      </c>
      <c r="V12" s="10">
        <v>939</v>
      </c>
      <c r="W12" s="10">
        <v>141</v>
      </c>
      <c r="X12" s="10">
        <f aca="true" t="shared" si="2" ref="X12:X35">V12+W12</f>
        <v>1080</v>
      </c>
      <c r="Y12" s="17">
        <f aca="true" t="shared" si="3" ref="Y12:Y35">V12+(W12/3)</f>
        <v>986</v>
      </c>
      <c r="Z12" s="18">
        <v>117</v>
      </c>
      <c r="AA12" s="46">
        <f>'VI mes.2016 '!AA12+'III trom.2016'!AA12</f>
        <v>147</v>
      </c>
      <c r="AB12" s="17">
        <v>147.56462585034015</v>
      </c>
      <c r="AC12" s="19"/>
    </row>
    <row r="13" spans="1:29" ht="15">
      <c r="A13" s="4" t="s">
        <v>146</v>
      </c>
      <c r="B13" s="10">
        <f t="shared" si="0"/>
        <v>0</v>
      </c>
      <c r="C13" s="10">
        <v>1159</v>
      </c>
      <c r="D13" s="10">
        <f t="shared" si="1"/>
        <v>1159</v>
      </c>
      <c r="E13" s="10">
        <f>'VI mes.2016 '!E13+'III trom.2016'!E13</f>
        <v>1130</v>
      </c>
      <c r="F13" s="48">
        <v>1887</v>
      </c>
      <c r="G13" s="10">
        <f>'VI mes.2016 '!G13+'III trom.2016'!G13</f>
        <v>10</v>
      </c>
      <c r="H13" s="10">
        <f>'VI mes.2016 '!H13+'III trom.2016'!H13</f>
        <v>265</v>
      </c>
      <c r="I13" s="10">
        <f>'VI mes.2016 '!I13+'III trom.2016'!I13</f>
        <v>262</v>
      </c>
      <c r="J13" s="10">
        <f>'VI mes.2016 '!J13+'III trom.2016'!J13</f>
        <v>61</v>
      </c>
      <c r="K13" s="10">
        <f>'VI mes.2016 '!K13+'III trom.2016'!K13</f>
        <v>75</v>
      </c>
      <c r="L13" s="10">
        <f>'VI mes.2016 '!L13+'III trom.2016'!L13</f>
        <v>126</v>
      </c>
      <c r="M13" s="10">
        <f>'VI mes.2016 '!M13+'III trom.2016'!M13</f>
        <v>820</v>
      </c>
      <c r="N13" s="10">
        <f>'VI mes.2016 '!N13+'III trom.2016'!N13</f>
        <v>32</v>
      </c>
      <c r="O13" s="10">
        <f>'VI mes.2016 '!O13+'III trom.2016'!O13</f>
        <v>3</v>
      </c>
      <c r="P13" s="10">
        <f>'VI mes.2016 '!P13+'III trom.2016'!P13</f>
        <v>1130</v>
      </c>
      <c r="Q13" s="10">
        <f>'VI mes.2016 '!Q13+'III trom.2016'!Q13</f>
        <v>45</v>
      </c>
      <c r="R13" s="10">
        <v>66</v>
      </c>
      <c r="S13" s="10">
        <v>116</v>
      </c>
      <c r="T13" s="10">
        <v>182</v>
      </c>
      <c r="U13" s="10">
        <v>104</v>
      </c>
      <c r="V13" s="10">
        <v>1130</v>
      </c>
      <c r="W13" s="10">
        <v>104</v>
      </c>
      <c r="X13" s="10">
        <f t="shared" si="2"/>
        <v>1234</v>
      </c>
      <c r="Y13" s="17">
        <f t="shared" si="3"/>
        <v>1164.6666666666667</v>
      </c>
      <c r="Z13" s="18">
        <v>78</v>
      </c>
      <c r="AA13" s="46">
        <f>'VI mes.2016 '!AA13+'III trom.2016'!AA13</f>
        <v>146</v>
      </c>
      <c r="AB13" s="17">
        <v>175.49771689497717</v>
      </c>
      <c r="AC13" s="19"/>
    </row>
    <row r="14" spans="1:29" ht="15">
      <c r="A14" s="4" t="s">
        <v>147</v>
      </c>
      <c r="B14" s="10">
        <f t="shared" si="0"/>
        <v>0</v>
      </c>
      <c r="C14" s="10">
        <v>1154</v>
      </c>
      <c r="D14" s="10">
        <f t="shared" si="1"/>
        <v>1154</v>
      </c>
      <c r="E14" s="10">
        <f>'VI mes.2016 '!E14+'III trom.2016'!E14</f>
        <v>1038</v>
      </c>
      <c r="F14" s="48">
        <v>2020</v>
      </c>
      <c r="G14" s="10">
        <f>'VI mes.2016 '!G14+'III trom.2016'!G14</f>
        <v>1</v>
      </c>
      <c r="H14" s="10">
        <f>'VI mes.2016 '!H14+'III trom.2016'!H14</f>
        <v>315</v>
      </c>
      <c r="I14" s="10">
        <f>'VI mes.2016 '!I14+'III trom.2016'!I14</f>
        <v>309</v>
      </c>
      <c r="J14" s="10">
        <f>'VI mes.2016 '!J14+'III trom.2016'!J14</f>
        <v>103</v>
      </c>
      <c r="K14" s="10">
        <f>'VI mes.2016 '!K14+'III trom.2016'!K14</f>
        <v>34</v>
      </c>
      <c r="L14" s="10">
        <f>'VI mes.2016 '!L14+'III trom.2016'!L14</f>
        <v>172</v>
      </c>
      <c r="M14" s="10">
        <f>'VI mes.2016 '!M14+'III trom.2016'!M14</f>
        <v>692</v>
      </c>
      <c r="N14" s="10">
        <f>'VI mes.2016 '!N14+'III trom.2016'!N14</f>
        <v>29</v>
      </c>
      <c r="O14" s="10">
        <f>'VI mes.2016 '!O14+'III trom.2016'!O14</f>
        <v>1</v>
      </c>
      <c r="P14" s="10">
        <f>'VI mes.2016 '!P14+'III trom.2016'!P14</f>
        <v>1038</v>
      </c>
      <c r="Q14" s="10">
        <f>'VI mes.2016 '!Q14+'III trom.2016'!Q14</f>
        <v>44</v>
      </c>
      <c r="R14" s="10">
        <v>139</v>
      </c>
      <c r="S14" s="10">
        <v>116</v>
      </c>
      <c r="T14" s="10">
        <v>255</v>
      </c>
      <c r="U14" s="10">
        <v>135</v>
      </c>
      <c r="V14" s="10">
        <v>1038</v>
      </c>
      <c r="W14" s="10">
        <v>135</v>
      </c>
      <c r="X14" s="10">
        <f t="shared" si="2"/>
        <v>1173</v>
      </c>
      <c r="Y14" s="17">
        <f t="shared" si="3"/>
        <v>1083</v>
      </c>
      <c r="Z14" s="18">
        <v>120</v>
      </c>
      <c r="AA14" s="46">
        <f>'VI mes.2016 '!AA14+'III trom.2016'!AA14</f>
        <v>153</v>
      </c>
      <c r="AB14" s="17">
        <v>155.72549019607845</v>
      </c>
      <c r="AC14" s="19"/>
    </row>
    <row r="15" spans="1:29" ht="15">
      <c r="A15" s="4" t="s">
        <v>148</v>
      </c>
      <c r="B15" s="10">
        <f t="shared" si="0"/>
        <v>0</v>
      </c>
      <c r="C15" s="10">
        <v>1149</v>
      </c>
      <c r="D15" s="10">
        <f t="shared" si="1"/>
        <v>1149</v>
      </c>
      <c r="E15" s="10">
        <f>'VI mes.2016 '!E15+'III trom.2016'!E15</f>
        <v>1019</v>
      </c>
      <c r="F15" s="48">
        <v>2197</v>
      </c>
      <c r="G15" s="10">
        <f>'VI mes.2016 '!G15+'III trom.2016'!G15</f>
        <v>20</v>
      </c>
      <c r="H15" s="10">
        <f>'VI mes.2016 '!H15+'III trom.2016'!H15</f>
        <v>277</v>
      </c>
      <c r="I15" s="10">
        <f>'VI mes.2016 '!I15+'III trom.2016'!I15</f>
        <v>264</v>
      </c>
      <c r="J15" s="10">
        <f>'VI mes.2016 '!J15+'III trom.2016'!J15</f>
        <v>18</v>
      </c>
      <c r="K15" s="10">
        <f>'VI mes.2016 '!K15+'III trom.2016'!K15</f>
        <v>19</v>
      </c>
      <c r="L15" s="10">
        <f>'VI mes.2016 '!L15+'III trom.2016'!L15</f>
        <v>227</v>
      </c>
      <c r="M15" s="10">
        <f>'VI mes.2016 '!M15+'III trom.2016'!M15</f>
        <v>643</v>
      </c>
      <c r="N15" s="10">
        <f>'VI mes.2016 '!N15+'III trom.2016'!N15</f>
        <v>79</v>
      </c>
      <c r="O15" s="10">
        <f>'VI mes.2016 '!O15+'III trom.2016'!O15</f>
        <v>0</v>
      </c>
      <c r="P15" s="10">
        <f>'VI mes.2016 '!P15+'III trom.2016'!P15</f>
        <v>1019</v>
      </c>
      <c r="Q15" s="10">
        <f>'VI mes.2016 '!Q15+'III trom.2016'!Q15</f>
        <v>45</v>
      </c>
      <c r="R15" s="10">
        <v>107</v>
      </c>
      <c r="S15" s="10">
        <v>118</v>
      </c>
      <c r="T15" s="10">
        <v>225</v>
      </c>
      <c r="U15" s="10">
        <v>140</v>
      </c>
      <c r="V15" s="10">
        <v>1019</v>
      </c>
      <c r="W15" s="10">
        <v>140</v>
      </c>
      <c r="X15" s="10">
        <f t="shared" si="2"/>
        <v>1159</v>
      </c>
      <c r="Y15" s="17">
        <f t="shared" si="3"/>
        <v>1065.6666666666667</v>
      </c>
      <c r="Z15" s="18">
        <v>85</v>
      </c>
      <c r="AA15" s="46">
        <f>'VI mes.2016 '!AA15+'III trom.2016'!AA15</f>
        <v>154</v>
      </c>
      <c r="AB15" s="17">
        <v>152.23809523809524</v>
      </c>
      <c r="AC15" s="19"/>
    </row>
    <row r="16" spans="1:29" ht="15">
      <c r="A16" s="4" t="s">
        <v>149</v>
      </c>
      <c r="B16" s="10">
        <f t="shared" si="0"/>
        <v>0</v>
      </c>
      <c r="C16" s="10">
        <v>1147</v>
      </c>
      <c r="D16" s="10">
        <f t="shared" si="1"/>
        <v>1147</v>
      </c>
      <c r="E16" s="10">
        <f>'VI mes.2016 '!E16+'III trom.2016'!E16</f>
        <v>1064</v>
      </c>
      <c r="F16" s="48">
        <v>1665</v>
      </c>
      <c r="G16" s="10">
        <f>'VI mes.2016 '!G16+'III trom.2016'!G16</f>
        <v>3</v>
      </c>
      <c r="H16" s="10">
        <f>'VI mes.2016 '!H16+'III trom.2016'!H16</f>
        <v>210</v>
      </c>
      <c r="I16" s="10">
        <f>'VI mes.2016 '!I16+'III trom.2016'!I16</f>
        <v>167</v>
      </c>
      <c r="J16" s="10">
        <f>'VI mes.2016 '!J16+'III trom.2016'!J16</f>
        <v>6</v>
      </c>
      <c r="K16" s="10">
        <f>'VI mes.2016 '!K16+'III trom.2016'!K16</f>
        <v>16</v>
      </c>
      <c r="L16" s="10">
        <f>'VI mes.2016 '!L16+'III trom.2016'!L16</f>
        <v>145</v>
      </c>
      <c r="M16" s="10">
        <f>'VI mes.2016 '!M16+'III trom.2016'!M16</f>
        <v>778</v>
      </c>
      <c r="N16" s="10">
        <f>'VI mes.2016 '!N16+'III trom.2016'!N16</f>
        <v>70</v>
      </c>
      <c r="O16" s="10">
        <f>'VI mes.2016 '!O16+'III trom.2016'!O16</f>
        <v>3</v>
      </c>
      <c r="P16" s="10">
        <f>'VI mes.2016 '!P16+'III trom.2016'!P16</f>
        <v>1064</v>
      </c>
      <c r="Q16" s="10">
        <f>'VI mes.2016 '!Q16+'III trom.2016'!Q16</f>
        <v>43</v>
      </c>
      <c r="R16" s="10">
        <v>95</v>
      </c>
      <c r="S16" s="10">
        <v>115</v>
      </c>
      <c r="T16" s="10">
        <v>210</v>
      </c>
      <c r="U16" s="10">
        <v>103</v>
      </c>
      <c r="V16" s="10">
        <v>1064</v>
      </c>
      <c r="W16" s="10">
        <v>103</v>
      </c>
      <c r="X16" s="10">
        <f t="shared" si="2"/>
        <v>1167</v>
      </c>
      <c r="Y16" s="17">
        <f t="shared" si="3"/>
        <v>1098.3333333333333</v>
      </c>
      <c r="Z16" s="18">
        <v>107</v>
      </c>
      <c r="AA16" s="46">
        <f>'VI mes.2016 '!AA16+'III trom.2016'!AA16</f>
        <v>152</v>
      </c>
      <c r="AB16" s="17">
        <v>158.96929824561403</v>
      </c>
      <c r="AC16" s="19"/>
    </row>
    <row r="17" spans="1:29" ht="15">
      <c r="A17" s="4" t="s">
        <v>150</v>
      </c>
      <c r="B17" s="10">
        <f t="shared" si="0"/>
        <v>0</v>
      </c>
      <c r="C17" s="10">
        <v>0</v>
      </c>
      <c r="D17" s="10">
        <f t="shared" si="1"/>
        <v>0</v>
      </c>
      <c r="E17" s="10">
        <f>'VI mes.2016 '!E17+'III trom.2016'!E17</f>
        <v>0</v>
      </c>
      <c r="F17" s="48">
        <v>0</v>
      </c>
      <c r="G17" s="10">
        <f>'VI mes.2016 '!G17+'III trom.2016'!G17</f>
        <v>0</v>
      </c>
      <c r="H17" s="10">
        <f>'VI mes.2016 '!H17+'III trom.2016'!H17</f>
        <v>0</v>
      </c>
      <c r="I17" s="10">
        <f>'VI mes.2016 '!I17+'III trom.2016'!I17</f>
        <v>0</v>
      </c>
      <c r="J17" s="10">
        <f>'VI mes.2016 '!J17+'III trom.2016'!J17</f>
        <v>0</v>
      </c>
      <c r="K17" s="10">
        <f>'VI mes.2016 '!K17+'III trom.2016'!K17</f>
        <v>0</v>
      </c>
      <c r="L17" s="10">
        <f>'VI mes.2016 '!L17+'III trom.2016'!L17</f>
        <v>0</v>
      </c>
      <c r="M17" s="10">
        <f>'VI mes.2016 '!M17+'III trom.2016'!M17</f>
        <v>0</v>
      </c>
      <c r="N17" s="10">
        <f>'VI mes.2016 '!N17+'III trom.2016'!N17</f>
        <v>0</v>
      </c>
      <c r="O17" s="10">
        <f>'VI mes.2016 '!O17+'III trom.2016'!O17</f>
        <v>0</v>
      </c>
      <c r="P17" s="10">
        <f>'VI mes.2016 '!P17+'III trom.2016'!P17</f>
        <v>0</v>
      </c>
      <c r="Q17" s="10">
        <f>'VI mes.2016 '!Q17+'III trom.2016'!Q17</f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2"/>
        <v>0</v>
      </c>
      <c r="Y17" s="17">
        <f t="shared" si="3"/>
        <v>0</v>
      </c>
      <c r="Z17" s="18">
        <v>0</v>
      </c>
      <c r="AA17" s="46">
        <f>'VI mes.2016 '!AA17+'III trom.2016'!AA17</f>
        <v>0</v>
      </c>
      <c r="AB17" s="17">
        <v>0</v>
      </c>
      <c r="AC17" s="19"/>
    </row>
    <row r="18" spans="1:29" ht="15">
      <c r="A18" s="4" t="s">
        <v>151</v>
      </c>
      <c r="B18" s="10">
        <f t="shared" si="0"/>
        <v>0</v>
      </c>
      <c r="C18" s="10">
        <v>370</v>
      </c>
      <c r="D18" s="10">
        <f t="shared" si="1"/>
        <v>370</v>
      </c>
      <c r="E18" s="10">
        <f>'VI mes.2016 '!E18+'III trom.2016'!E18</f>
        <v>616</v>
      </c>
      <c r="F18" s="48">
        <v>396</v>
      </c>
      <c r="G18" s="10">
        <f>'VI mes.2016 '!G18+'III trom.2016'!G18</f>
        <v>7</v>
      </c>
      <c r="H18" s="10">
        <f>'VI mes.2016 '!H18+'III trom.2016'!H18</f>
        <v>116</v>
      </c>
      <c r="I18" s="10">
        <f>'VI mes.2016 '!I18+'III trom.2016'!I18</f>
        <v>105</v>
      </c>
      <c r="J18" s="10">
        <f>'VI mes.2016 '!J18+'III trom.2016'!J18</f>
        <v>25</v>
      </c>
      <c r="K18" s="10">
        <f>'VI mes.2016 '!K18+'III trom.2016'!K18</f>
        <v>5</v>
      </c>
      <c r="L18" s="10">
        <f>'VI mes.2016 '!L18+'III trom.2016'!L18</f>
        <v>75</v>
      </c>
      <c r="M18" s="10">
        <f>'VI mes.2016 '!M18+'III trom.2016'!M18</f>
        <v>456</v>
      </c>
      <c r="N18" s="10">
        <f>'VI mes.2016 '!N18+'III trom.2016'!N18</f>
        <v>36</v>
      </c>
      <c r="O18" s="10">
        <f>'VI mes.2016 '!O18+'III trom.2016'!O18</f>
        <v>1</v>
      </c>
      <c r="P18" s="10">
        <f>'VI mes.2016 '!P18+'III trom.2016'!P18</f>
        <v>616</v>
      </c>
      <c r="Q18" s="10">
        <f>'VI mes.2016 '!Q18+'III trom.2016'!Q18</f>
        <v>60</v>
      </c>
      <c r="R18" s="10">
        <v>0</v>
      </c>
      <c r="S18" s="10">
        <v>0</v>
      </c>
      <c r="T18" s="10">
        <v>0</v>
      </c>
      <c r="U18" s="10">
        <v>0</v>
      </c>
      <c r="V18" s="10">
        <v>616</v>
      </c>
      <c r="W18" s="10">
        <v>0</v>
      </c>
      <c r="X18" s="10">
        <f t="shared" si="2"/>
        <v>616</v>
      </c>
      <c r="Y18" s="17">
        <f t="shared" si="3"/>
        <v>616</v>
      </c>
      <c r="Z18" s="18">
        <v>0</v>
      </c>
      <c r="AA18" s="46">
        <f>'VI mes.2016 '!AA18+'III trom.2016'!AA18</f>
        <v>157</v>
      </c>
      <c r="AB18" s="17">
        <v>86.31847133757961</v>
      </c>
      <c r="AC18" s="19"/>
    </row>
    <row r="19" spans="1:29" ht="15">
      <c r="A19" s="4" t="s">
        <v>152</v>
      </c>
      <c r="B19" s="10">
        <f t="shared" si="0"/>
        <v>0</v>
      </c>
      <c r="C19" s="10">
        <v>1145</v>
      </c>
      <c r="D19" s="10">
        <f t="shared" si="1"/>
        <v>1145</v>
      </c>
      <c r="E19" s="10">
        <f>'VI mes.2016 '!E19+'III trom.2016'!E19</f>
        <v>957</v>
      </c>
      <c r="F19" s="48">
        <v>1504</v>
      </c>
      <c r="G19" s="10">
        <f>'VI mes.2016 '!G19+'III trom.2016'!G19</f>
        <v>7</v>
      </c>
      <c r="H19" s="10">
        <f>'VI mes.2016 '!H19+'III trom.2016'!H19</f>
        <v>240</v>
      </c>
      <c r="I19" s="10">
        <f>'VI mes.2016 '!I19+'III trom.2016'!I19</f>
        <v>227</v>
      </c>
      <c r="J19" s="10">
        <f>'VI mes.2016 '!J19+'III trom.2016'!J19</f>
        <v>23</v>
      </c>
      <c r="K19" s="10">
        <f>'VI mes.2016 '!K19+'III trom.2016'!K19</f>
        <v>26</v>
      </c>
      <c r="L19" s="10">
        <f>'VI mes.2016 '!L19+'III trom.2016'!L19</f>
        <v>178</v>
      </c>
      <c r="M19" s="10">
        <f>'VI mes.2016 '!M19+'III trom.2016'!M19</f>
        <v>634</v>
      </c>
      <c r="N19" s="10">
        <f>'VI mes.2016 '!N19+'III trom.2016'!N19</f>
        <v>70</v>
      </c>
      <c r="O19" s="10">
        <f>'VI mes.2016 '!O19+'III trom.2016'!O19</f>
        <v>6</v>
      </c>
      <c r="P19" s="10">
        <f>'VI mes.2016 '!P19+'III trom.2016'!P19</f>
        <v>957</v>
      </c>
      <c r="Q19" s="10">
        <f>'VI mes.2016 '!Q19+'III trom.2016'!Q19</f>
        <v>35</v>
      </c>
      <c r="R19" s="10">
        <v>20</v>
      </c>
      <c r="S19" s="10">
        <v>104</v>
      </c>
      <c r="T19" s="10">
        <v>124</v>
      </c>
      <c r="U19" s="10">
        <v>81</v>
      </c>
      <c r="V19" s="10">
        <v>957</v>
      </c>
      <c r="W19" s="10">
        <v>81</v>
      </c>
      <c r="X19" s="10">
        <f t="shared" si="2"/>
        <v>1038</v>
      </c>
      <c r="Y19" s="17">
        <f t="shared" si="3"/>
        <v>984</v>
      </c>
      <c r="Z19" s="18">
        <v>43</v>
      </c>
      <c r="AA19" s="46">
        <f>'VI mes.2016 '!AA19+'III trom.2016'!AA19</f>
        <v>162</v>
      </c>
      <c r="AB19" s="17">
        <v>133.62962962962965</v>
      </c>
      <c r="AC19" s="19"/>
    </row>
    <row r="20" spans="1:29" ht="15">
      <c r="A20" s="4" t="s">
        <v>153</v>
      </c>
      <c r="B20" s="10">
        <f t="shared" si="0"/>
        <v>0</v>
      </c>
      <c r="C20" s="10">
        <v>1538</v>
      </c>
      <c r="D20" s="10">
        <f t="shared" si="1"/>
        <v>1538</v>
      </c>
      <c r="E20" s="10">
        <f>'VI mes.2016 '!E20+'III trom.2016'!E20</f>
        <v>733</v>
      </c>
      <c r="F20" s="48">
        <v>2074</v>
      </c>
      <c r="G20" s="10">
        <f>'VI mes.2016 '!G20+'III trom.2016'!G20</f>
        <v>2</v>
      </c>
      <c r="H20" s="10">
        <f>'VI mes.2016 '!H20+'III trom.2016'!H20</f>
        <v>189</v>
      </c>
      <c r="I20" s="10">
        <f>'VI mes.2016 '!I20+'III trom.2016'!I20</f>
        <v>186</v>
      </c>
      <c r="J20" s="10">
        <f>'VI mes.2016 '!J20+'III trom.2016'!J20</f>
        <v>12</v>
      </c>
      <c r="K20" s="10">
        <f>'VI mes.2016 '!K20+'III trom.2016'!K20</f>
        <v>26</v>
      </c>
      <c r="L20" s="10">
        <f>'VI mes.2016 '!L20+'III trom.2016'!L20</f>
        <v>148</v>
      </c>
      <c r="M20" s="10">
        <f>'VI mes.2016 '!M20+'III trom.2016'!M20</f>
        <v>490</v>
      </c>
      <c r="N20" s="10">
        <f>'VI mes.2016 '!N20+'III trom.2016'!N20</f>
        <v>48</v>
      </c>
      <c r="O20" s="10">
        <f>'VI mes.2016 '!O20+'III trom.2016'!O20</f>
        <v>4</v>
      </c>
      <c r="P20" s="10">
        <f>'VI mes.2016 '!P20+'III trom.2016'!P20</f>
        <v>733</v>
      </c>
      <c r="Q20" s="10">
        <f>'VI mes.2016 '!Q20+'III trom.2016'!Q20</f>
        <v>34</v>
      </c>
      <c r="R20" s="10">
        <v>15</v>
      </c>
      <c r="S20" s="10">
        <v>103</v>
      </c>
      <c r="T20" s="10">
        <v>118</v>
      </c>
      <c r="U20" s="10">
        <v>36</v>
      </c>
      <c r="V20" s="10">
        <v>733</v>
      </c>
      <c r="W20" s="10">
        <v>36</v>
      </c>
      <c r="X20" s="10">
        <f t="shared" si="2"/>
        <v>769</v>
      </c>
      <c r="Y20" s="17">
        <f t="shared" si="3"/>
        <v>745</v>
      </c>
      <c r="Z20" s="18">
        <v>82</v>
      </c>
      <c r="AA20" s="46">
        <f>'VI mes.2016 '!AA20+'III trom.2016'!AA20</f>
        <v>119</v>
      </c>
      <c r="AB20" s="17">
        <v>137.7310924369748</v>
      </c>
      <c r="AC20" s="19"/>
    </row>
    <row r="21" spans="1:29" ht="15">
      <c r="A21" s="4" t="s">
        <v>154</v>
      </c>
      <c r="B21" s="10">
        <f t="shared" si="0"/>
        <v>0</v>
      </c>
      <c r="C21" s="10">
        <v>891</v>
      </c>
      <c r="D21" s="10">
        <f t="shared" si="1"/>
        <v>891</v>
      </c>
      <c r="E21" s="10">
        <f>'VI mes.2016 '!E21+'III trom.2016'!E21</f>
        <v>581</v>
      </c>
      <c r="F21" s="48">
        <v>1869</v>
      </c>
      <c r="G21" s="10">
        <f>'VI mes.2016 '!G21+'III trom.2016'!G21</f>
        <v>1</v>
      </c>
      <c r="H21" s="10">
        <f>'VI mes.2016 '!H21+'III trom.2016'!H21</f>
        <v>189</v>
      </c>
      <c r="I21" s="10">
        <f>'VI mes.2016 '!I21+'III trom.2016'!I21</f>
        <v>170</v>
      </c>
      <c r="J21" s="10">
        <f>'VI mes.2016 '!J21+'III trom.2016'!J21</f>
        <v>36</v>
      </c>
      <c r="K21" s="10">
        <f>'VI mes.2016 '!K21+'III trom.2016'!K21</f>
        <v>33</v>
      </c>
      <c r="L21" s="10">
        <f>'VI mes.2016 '!L21+'III trom.2016'!L21</f>
        <v>101</v>
      </c>
      <c r="M21" s="10">
        <f>'VI mes.2016 '!M21+'III trom.2016'!M21</f>
        <v>365</v>
      </c>
      <c r="N21" s="10">
        <f>'VI mes.2016 '!N21+'III trom.2016'!N21</f>
        <v>24</v>
      </c>
      <c r="O21" s="10">
        <f>'VI mes.2016 '!O21+'III trom.2016'!O21</f>
        <v>2</v>
      </c>
      <c r="P21" s="10">
        <f>'VI mes.2016 '!P21+'III trom.2016'!P21</f>
        <v>581</v>
      </c>
      <c r="Q21" s="10">
        <f>'VI mes.2016 '!Q21+'III trom.2016'!Q21</f>
        <v>11</v>
      </c>
      <c r="R21" s="10">
        <v>56</v>
      </c>
      <c r="S21" s="10">
        <v>74</v>
      </c>
      <c r="T21" s="10">
        <v>130</v>
      </c>
      <c r="U21" s="10">
        <v>51</v>
      </c>
      <c r="V21" s="10">
        <v>581</v>
      </c>
      <c r="W21" s="10">
        <v>51</v>
      </c>
      <c r="X21" s="10">
        <f t="shared" si="2"/>
        <v>632</v>
      </c>
      <c r="Y21" s="17">
        <f t="shared" si="3"/>
        <v>598</v>
      </c>
      <c r="Z21" s="18">
        <v>79</v>
      </c>
      <c r="AA21" s="46">
        <f>'VI mes.2016 '!AA21+'III trom.2016'!AA21</f>
        <v>108</v>
      </c>
      <c r="AB21" s="17">
        <v>121.81481481481481</v>
      </c>
      <c r="AC21" s="19"/>
    </row>
    <row r="22" spans="1:29" ht="15">
      <c r="A22" s="4" t="s">
        <v>155</v>
      </c>
      <c r="B22" s="10">
        <f t="shared" si="0"/>
        <v>0</v>
      </c>
      <c r="C22" s="10">
        <v>1196</v>
      </c>
      <c r="D22" s="10">
        <f t="shared" si="1"/>
        <v>1196</v>
      </c>
      <c r="E22" s="10">
        <f>'VI mes.2016 '!E22+'III trom.2016'!E22</f>
        <v>1027</v>
      </c>
      <c r="F22" s="48">
        <v>1526</v>
      </c>
      <c r="G22" s="10">
        <f>'VI mes.2016 '!G22+'III trom.2016'!G22</f>
        <v>7</v>
      </c>
      <c r="H22" s="10">
        <f>'VI mes.2016 '!H22+'III trom.2016'!H22</f>
        <v>294</v>
      </c>
      <c r="I22" s="10">
        <f>'VI mes.2016 '!I22+'III trom.2016'!I22</f>
        <v>285</v>
      </c>
      <c r="J22" s="10">
        <f>'VI mes.2016 '!J22+'III trom.2016'!J22</f>
        <v>12</v>
      </c>
      <c r="K22" s="10">
        <f>'VI mes.2016 '!K22+'III trom.2016'!K22</f>
        <v>47</v>
      </c>
      <c r="L22" s="10">
        <f>'VI mes.2016 '!L22+'III trom.2016'!L22</f>
        <v>226</v>
      </c>
      <c r="M22" s="10">
        <f>'VI mes.2016 '!M22+'III trom.2016'!M22</f>
        <v>675</v>
      </c>
      <c r="N22" s="10">
        <f>'VI mes.2016 '!N22+'III trom.2016'!N22</f>
        <v>49</v>
      </c>
      <c r="O22" s="10">
        <f>'VI mes.2016 '!O22+'III trom.2016'!O22</f>
        <v>2</v>
      </c>
      <c r="P22" s="10">
        <f>'VI mes.2016 '!P22+'III trom.2016'!P22</f>
        <v>1027</v>
      </c>
      <c r="Q22" s="10">
        <f>'VI mes.2016 '!Q22+'III trom.2016'!Q22</f>
        <v>44</v>
      </c>
      <c r="R22" s="10">
        <v>10</v>
      </c>
      <c r="S22" s="10">
        <v>96</v>
      </c>
      <c r="T22" s="10">
        <v>106</v>
      </c>
      <c r="U22" s="10">
        <v>52</v>
      </c>
      <c r="V22" s="10">
        <v>1027</v>
      </c>
      <c r="W22" s="10">
        <v>52</v>
      </c>
      <c r="X22" s="10">
        <f t="shared" si="2"/>
        <v>1079</v>
      </c>
      <c r="Y22" s="17">
        <f t="shared" si="3"/>
        <v>1044.3333333333333</v>
      </c>
      <c r="Z22" s="18">
        <v>54</v>
      </c>
      <c r="AA22" s="46">
        <f>'VI mes.2016 '!AA22+'III trom.2016'!AA22</f>
        <v>157</v>
      </c>
      <c r="AB22" s="17">
        <v>146.33970276008492</v>
      </c>
      <c r="AC22" s="19"/>
    </row>
    <row r="23" spans="1:29" ht="15">
      <c r="A23" s="4" t="s">
        <v>156</v>
      </c>
      <c r="B23" s="10">
        <v>1010</v>
      </c>
      <c r="C23" s="10">
        <v>1526</v>
      </c>
      <c r="D23" s="10">
        <f t="shared" si="1"/>
        <v>2536</v>
      </c>
      <c r="E23" s="10">
        <f>'VI mes.2016 '!E23+'III trom.2016'!E23</f>
        <v>883</v>
      </c>
      <c r="F23" s="48">
        <v>1653</v>
      </c>
      <c r="G23" s="10">
        <f>'VI mes.2016 '!G23+'III trom.2016'!G23</f>
        <v>0</v>
      </c>
      <c r="H23" s="10">
        <f>'VI mes.2016 '!H23+'III trom.2016'!H23</f>
        <v>154</v>
      </c>
      <c r="I23" s="10">
        <f>'VI mes.2016 '!I23+'III trom.2016'!I23</f>
        <v>145</v>
      </c>
      <c r="J23" s="10">
        <f>'VI mes.2016 '!J23+'III trom.2016'!J23</f>
        <v>13</v>
      </c>
      <c r="K23" s="10">
        <f>'VI mes.2016 '!K23+'III trom.2016'!K23</f>
        <v>12</v>
      </c>
      <c r="L23" s="10">
        <f>'VI mes.2016 '!L23+'III trom.2016'!L23</f>
        <v>120</v>
      </c>
      <c r="M23" s="10">
        <f>'VI mes.2016 '!M23+'III trom.2016'!M23</f>
        <v>675</v>
      </c>
      <c r="N23" s="10">
        <f>'VI mes.2016 '!N23+'III trom.2016'!N23</f>
        <v>53</v>
      </c>
      <c r="O23" s="10">
        <f>'VI mes.2016 '!O23+'III trom.2016'!O23</f>
        <v>1</v>
      </c>
      <c r="P23" s="10">
        <f>'VI mes.2016 '!P23+'III trom.2016'!P23</f>
        <v>883</v>
      </c>
      <c r="Q23" s="10">
        <f>'VI mes.2016 '!Q23+'III trom.2016'!Q23</f>
        <v>42</v>
      </c>
      <c r="R23" s="10">
        <v>79</v>
      </c>
      <c r="S23" s="10">
        <v>98</v>
      </c>
      <c r="T23" s="10">
        <v>177</v>
      </c>
      <c r="U23" s="10">
        <v>89</v>
      </c>
      <c r="V23" s="10">
        <v>883</v>
      </c>
      <c r="W23" s="10">
        <v>89</v>
      </c>
      <c r="X23" s="10">
        <f t="shared" si="2"/>
        <v>972</v>
      </c>
      <c r="Y23" s="17">
        <f t="shared" si="3"/>
        <v>912.6666666666666</v>
      </c>
      <c r="Z23" s="18">
        <v>88</v>
      </c>
      <c r="AA23" s="46">
        <f>'VI mes.2016 '!AA23+'III trom.2016'!AA23</f>
        <v>155</v>
      </c>
      <c r="AB23" s="17">
        <v>129.53978494623655</v>
      </c>
      <c r="AC23" s="19"/>
    </row>
    <row r="24" spans="1:29" ht="15">
      <c r="A24" s="4" t="s">
        <v>157</v>
      </c>
      <c r="B24" s="10">
        <f t="shared" si="0"/>
        <v>0</v>
      </c>
      <c r="C24" s="10">
        <v>0</v>
      </c>
      <c r="D24" s="10">
        <f t="shared" si="1"/>
        <v>0</v>
      </c>
      <c r="E24" s="10">
        <f>'VI mes.2016 '!E24+'III trom.2016'!E24</f>
        <v>0</v>
      </c>
      <c r="F24" s="48">
        <v>0</v>
      </c>
      <c r="G24" s="10">
        <f>'VI mes.2016 '!G24+'III trom.2016'!G24</f>
        <v>0</v>
      </c>
      <c r="H24" s="10">
        <f>'VI mes.2016 '!H24+'III trom.2016'!H24</f>
        <v>0</v>
      </c>
      <c r="I24" s="10">
        <f>'VI mes.2016 '!I24+'III trom.2016'!I24</f>
        <v>0</v>
      </c>
      <c r="J24" s="10">
        <f>'VI mes.2016 '!J24+'III trom.2016'!J24</f>
        <v>0</v>
      </c>
      <c r="K24" s="10">
        <f>'VI mes.2016 '!K24+'III trom.2016'!K24</f>
        <v>0</v>
      </c>
      <c r="L24" s="10">
        <f>'VI mes.2016 '!L24+'III trom.2016'!L24</f>
        <v>0</v>
      </c>
      <c r="M24" s="10">
        <f>'VI mes.2016 '!M24+'III trom.2016'!M24</f>
        <v>0</v>
      </c>
      <c r="N24" s="10">
        <f>'VI mes.2016 '!N24+'III trom.2016'!N24</f>
        <v>0</v>
      </c>
      <c r="O24" s="10">
        <f>'VI mes.2016 '!O24+'III trom.2016'!O24</f>
        <v>0</v>
      </c>
      <c r="P24" s="10">
        <f>'VI mes.2016 '!P24+'III trom.2016'!P24</f>
        <v>0</v>
      </c>
      <c r="Q24" s="10">
        <f>'VI mes.2016 '!Q24+'III trom.2016'!Q24</f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2"/>
        <v>0</v>
      </c>
      <c r="Y24" s="17">
        <f t="shared" si="3"/>
        <v>0</v>
      </c>
      <c r="Z24" s="18">
        <v>0</v>
      </c>
      <c r="AA24" s="46">
        <f>'VI mes.2016 '!AA24+'III trom.2016'!AA24</f>
        <v>0</v>
      </c>
      <c r="AB24" s="17">
        <v>0</v>
      </c>
      <c r="AC24" s="19"/>
    </row>
    <row r="25" spans="1:29" ht="15">
      <c r="A25" s="4" t="s">
        <v>158</v>
      </c>
      <c r="B25" s="10">
        <f t="shared" si="0"/>
        <v>0</v>
      </c>
      <c r="C25" s="10">
        <v>1034</v>
      </c>
      <c r="D25" s="10">
        <f t="shared" si="1"/>
        <v>1034</v>
      </c>
      <c r="E25" s="10">
        <f>'VI mes.2016 '!E25+'III trom.2016'!E25</f>
        <v>572</v>
      </c>
      <c r="F25" s="48">
        <v>1143</v>
      </c>
      <c r="G25" s="10">
        <f>'VI mes.2016 '!G25+'III trom.2016'!G25</f>
        <v>1</v>
      </c>
      <c r="H25" s="10">
        <f>'VI mes.2016 '!H25+'III trom.2016'!H25</f>
        <v>93</v>
      </c>
      <c r="I25" s="10">
        <f>'VI mes.2016 '!I25+'III trom.2016'!I25</f>
        <v>82</v>
      </c>
      <c r="J25" s="10">
        <f>'VI mes.2016 '!J25+'III trom.2016'!J25</f>
        <v>7</v>
      </c>
      <c r="K25" s="10">
        <f>'VI mes.2016 '!K25+'III trom.2016'!K25</f>
        <v>16</v>
      </c>
      <c r="L25" s="10">
        <f>'VI mes.2016 '!L25+'III trom.2016'!L25</f>
        <v>59</v>
      </c>
      <c r="M25" s="10">
        <f>'VI mes.2016 '!M25+'III trom.2016'!M25</f>
        <v>452</v>
      </c>
      <c r="N25" s="10">
        <f>'VI mes.2016 '!N25+'III trom.2016'!N25</f>
        <v>26</v>
      </c>
      <c r="O25" s="10">
        <f>'VI mes.2016 '!O25+'III trom.2016'!O25</f>
        <v>0</v>
      </c>
      <c r="P25" s="10">
        <f>'VI mes.2016 '!P25+'III trom.2016'!P25</f>
        <v>572</v>
      </c>
      <c r="Q25" s="10">
        <f>'VI mes.2016 '!Q25+'III trom.2016'!Q25</f>
        <v>6</v>
      </c>
      <c r="R25" s="10">
        <v>31</v>
      </c>
      <c r="S25" s="10">
        <v>79</v>
      </c>
      <c r="T25" s="10">
        <v>110</v>
      </c>
      <c r="U25" s="10">
        <v>62</v>
      </c>
      <c r="V25" s="10">
        <v>572</v>
      </c>
      <c r="W25" s="10">
        <v>62</v>
      </c>
      <c r="X25" s="10">
        <f t="shared" si="2"/>
        <v>634</v>
      </c>
      <c r="Y25" s="17">
        <f t="shared" si="3"/>
        <v>592.6666666666666</v>
      </c>
      <c r="Z25" s="18">
        <v>48</v>
      </c>
      <c r="AA25" s="46">
        <f>'VI mes.2016 '!AA25+'III trom.2016'!AA25</f>
        <v>130</v>
      </c>
      <c r="AB25" s="17">
        <v>100.29743589743589</v>
      </c>
      <c r="AC25" s="19"/>
    </row>
    <row r="26" spans="1:29" ht="15">
      <c r="A26" s="4" t="s">
        <v>159</v>
      </c>
      <c r="B26" s="10">
        <f t="shared" si="0"/>
        <v>0</v>
      </c>
      <c r="C26" s="10">
        <v>989</v>
      </c>
      <c r="D26" s="10">
        <f t="shared" si="1"/>
        <v>989</v>
      </c>
      <c r="E26" s="10">
        <f>'VI mes.2016 '!E26+'III trom.2016'!E26</f>
        <v>541</v>
      </c>
      <c r="F26" s="48">
        <v>1161</v>
      </c>
      <c r="G26" s="10">
        <f>'VI mes.2016 '!G26+'III trom.2016'!G26</f>
        <v>0</v>
      </c>
      <c r="H26" s="10">
        <f>'VI mes.2016 '!H26+'III trom.2016'!H26</f>
        <v>37</v>
      </c>
      <c r="I26" s="10">
        <f>'VI mes.2016 '!I26+'III trom.2016'!I26</f>
        <v>35</v>
      </c>
      <c r="J26" s="10">
        <f>'VI mes.2016 '!J26+'III trom.2016'!J26</f>
        <v>10</v>
      </c>
      <c r="K26" s="10">
        <f>'VI mes.2016 '!K26+'III trom.2016'!K26</f>
        <v>0</v>
      </c>
      <c r="L26" s="10">
        <f>'VI mes.2016 '!L26+'III trom.2016'!L26</f>
        <v>25</v>
      </c>
      <c r="M26" s="10">
        <f>'VI mes.2016 '!M26+'III trom.2016'!M26</f>
        <v>480</v>
      </c>
      <c r="N26" s="10">
        <f>'VI mes.2016 '!N26+'III trom.2016'!N26</f>
        <v>23</v>
      </c>
      <c r="O26" s="10">
        <f>'VI mes.2016 '!O26+'III trom.2016'!O26</f>
        <v>1</v>
      </c>
      <c r="P26" s="10">
        <f>'VI mes.2016 '!P26+'III trom.2016'!P26</f>
        <v>541</v>
      </c>
      <c r="Q26" s="10">
        <f>'VI mes.2016 '!Q26+'III trom.2016'!Q26</f>
        <v>3</v>
      </c>
      <c r="R26" s="10">
        <v>9</v>
      </c>
      <c r="S26" s="10">
        <v>68</v>
      </c>
      <c r="T26" s="10">
        <v>77</v>
      </c>
      <c r="U26" s="10">
        <v>51</v>
      </c>
      <c r="V26" s="10">
        <v>541</v>
      </c>
      <c r="W26" s="10">
        <v>51</v>
      </c>
      <c r="X26" s="10">
        <f t="shared" si="2"/>
        <v>592</v>
      </c>
      <c r="Y26" s="17">
        <f t="shared" si="3"/>
        <v>558</v>
      </c>
      <c r="Z26" s="18">
        <v>26</v>
      </c>
      <c r="AA26" s="46">
        <f>'VI mes.2016 '!AA26+'III trom.2016'!AA26</f>
        <v>118</v>
      </c>
      <c r="AB26" s="17">
        <v>104.03389830508475</v>
      </c>
      <c r="AC26" s="19"/>
    </row>
    <row r="27" spans="1:29" ht="15">
      <c r="A27" s="4" t="s">
        <v>160</v>
      </c>
      <c r="B27" s="10">
        <v>186</v>
      </c>
      <c r="C27" s="10">
        <v>80</v>
      </c>
      <c r="D27" s="10">
        <f t="shared" si="1"/>
        <v>266</v>
      </c>
      <c r="E27" s="10">
        <f>'VI mes.2016 '!E27+'III trom.2016'!E27</f>
        <v>266</v>
      </c>
      <c r="F27" s="48">
        <v>0</v>
      </c>
      <c r="G27" s="10">
        <f>'VI mes.2016 '!G27+'III trom.2016'!G27</f>
        <v>3</v>
      </c>
      <c r="H27" s="10">
        <f>'VI mes.2016 '!H27+'III trom.2016'!H27</f>
        <v>37</v>
      </c>
      <c r="I27" s="10">
        <f>'VI mes.2016 '!I27+'III trom.2016'!I27</f>
        <v>31</v>
      </c>
      <c r="J27" s="10">
        <f>'VI mes.2016 '!J27+'III trom.2016'!J27</f>
        <v>1</v>
      </c>
      <c r="K27" s="10">
        <f>'VI mes.2016 '!K27+'III trom.2016'!K27</f>
        <v>15</v>
      </c>
      <c r="L27" s="10">
        <f>'VI mes.2016 '!L27+'III trom.2016'!L27</f>
        <v>15</v>
      </c>
      <c r="M27" s="10">
        <f>'VI mes.2016 '!M27+'III trom.2016'!M27</f>
        <v>218</v>
      </c>
      <c r="N27" s="10">
        <f>'VI mes.2016 '!N27+'III trom.2016'!N27</f>
        <v>8</v>
      </c>
      <c r="O27" s="10">
        <f>'VI mes.2016 '!O27+'III trom.2016'!O27</f>
        <v>0</v>
      </c>
      <c r="P27" s="10">
        <f>'VI mes.2016 '!P27+'III trom.2016'!P27</f>
        <v>266</v>
      </c>
      <c r="Q27" s="10">
        <f>'VI mes.2016 '!Q27+'III trom.2016'!Q27</f>
        <v>9</v>
      </c>
      <c r="R27" s="10">
        <v>14</v>
      </c>
      <c r="S27" s="10">
        <v>34</v>
      </c>
      <c r="T27" s="10">
        <v>48</v>
      </c>
      <c r="U27" s="10">
        <v>48</v>
      </c>
      <c r="V27" s="10">
        <v>266</v>
      </c>
      <c r="W27" s="10">
        <v>48</v>
      </c>
      <c r="X27" s="10">
        <f t="shared" si="2"/>
        <v>314</v>
      </c>
      <c r="Y27" s="17">
        <f t="shared" si="3"/>
        <v>282</v>
      </c>
      <c r="Z27" s="18">
        <v>0</v>
      </c>
      <c r="AA27" s="46">
        <f>'VI mes.2016 '!AA27+'III trom.2016'!AA27</f>
        <v>60</v>
      </c>
      <c r="AB27" s="17">
        <v>103.4</v>
      </c>
      <c r="AC27" s="19"/>
    </row>
    <row r="28" spans="1:29" ht="15">
      <c r="A28" s="4" t="s">
        <v>161</v>
      </c>
      <c r="B28" s="10">
        <f t="shared" si="0"/>
        <v>0</v>
      </c>
      <c r="C28" s="10">
        <v>976</v>
      </c>
      <c r="D28" s="10">
        <f t="shared" si="1"/>
        <v>976</v>
      </c>
      <c r="E28" s="10">
        <f>'VI mes.2016 '!E28+'III trom.2016'!E28</f>
        <v>660</v>
      </c>
      <c r="F28" s="48">
        <v>1030</v>
      </c>
      <c r="G28" s="10">
        <f>'VI mes.2016 '!G28+'III trom.2016'!G28</f>
        <v>13</v>
      </c>
      <c r="H28" s="10">
        <f>'VI mes.2016 '!H28+'III trom.2016'!H28</f>
        <v>87</v>
      </c>
      <c r="I28" s="10">
        <f>'VI mes.2016 '!I28+'III trom.2016'!I28</f>
        <v>76</v>
      </c>
      <c r="J28" s="10">
        <f>'VI mes.2016 '!J28+'III trom.2016'!J28</f>
        <v>10</v>
      </c>
      <c r="K28" s="10">
        <f>'VI mes.2016 '!K28+'III trom.2016'!K28</f>
        <v>8</v>
      </c>
      <c r="L28" s="10">
        <f>'VI mes.2016 '!L28+'III trom.2016'!L28</f>
        <v>58</v>
      </c>
      <c r="M28" s="10">
        <f>'VI mes.2016 '!M28+'III trom.2016'!M28</f>
        <v>533</v>
      </c>
      <c r="N28" s="10">
        <f>'VI mes.2016 '!N28+'III trom.2016'!N28</f>
        <v>26</v>
      </c>
      <c r="O28" s="10">
        <f>'VI mes.2016 '!O28+'III trom.2016'!O28</f>
        <v>1</v>
      </c>
      <c r="P28" s="10">
        <f>'VI mes.2016 '!P28+'III trom.2016'!P28</f>
        <v>660</v>
      </c>
      <c r="Q28" s="10">
        <f>'VI mes.2016 '!Q28+'III trom.2016'!Q28</f>
        <v>2</v>
      </c>
      <c r="R28" s="10">
        <v>2</v>
      </c>
      <c r="S28" s="10">
        <v>48</v>
      </c>
      <c r="T28" s="10">
        <v>50</v>
      </c>
      <c r="U28" s="10">
        <v>31</v>
      </c>
      <c r="V28" s="10">
        <v>660</v>
      </c>
      <c r="W28" s="10">
        <v>31</v>
      </c>
      <c r="X28" s="10">
        <f t="shared" si="2"/>
        <v>691</v>
      </c>
      <c r="Y28" s="17">
        <f t="shared" si="3"/>
        <v>670.3333333333334</v>
      </c>
      <c r="Z28" s="18">
        <v>19</v>
      </c>
      <c r="AA28" s="46">
        <f>'VI mes.2016 '!AA28+'III trom.2016'!AA28</f>
        <v>115</v>
      </c>
      <c r="AB28" s="17">
        <v>163.85925925925926</v>
      </c>
      <c r="AC28" s="19"/>
    </row>
    <row r="29" spans="1:29" ht="15">
      <c r="A29" s="4" t="s">
        <v>162</v>
      </c>
      <c r="B29" s="10">
        <f t="shared" si="0"/>
        <v>0</v>
      </c>
      <c r="C29" s="10">
        <v>857</v>
      </c>
      <c r="D29" s="10">
        <f t="shared" si="1"/>
        <v>857</v>
      </c>
      <c r="E29" s="10">
        <f>'VI mes.2016 '!E29+'III trom.2016'!E29</f>
        <v>649</v>
      </c>
      <c r="F29" s="48">
        <v>1819</v>
      </c>
      <c r="G29" s="10">
        <f>'VI mes.2016 '!G29+'III trom.2016'!G29</f>
        <v>0</v>
      </c>
      <c r="H29" s="10">
        <f>'VI mes.2016 '!H29+'III trom.2016'!H29</f>
        <v>234</v>
      </c>
      <c r="I29" s="10">
        <f>'VI mes.2016 '!I29+'III trom.2016'!I29</f>
        <v>224</v>
      </c>
      <c r="J29" s="10">
        <f>'VI mes.2016 '!J29+'III trom.2016'!J29</f>
        <v>12</v>
      </c>
      <c r="K29" s="10">
        <f>'VI mes.2016 '!K29+'III trom.2016'!K29</f>
        <v>10</v>
      </c>
      <c r="L29" s="10">
        <f>'VI mes.2016 '!L29+'III trom.2016'!L29</f>
        <v>202</v>
      </c>
      <c r="M29" s="10">
        <f>'VI mes.2016 '!M29+'III trom.2016'!M29</f>
        <v>376</v>
      </c>
      <c r="N29" s="10">
        <f>'VI mes.2016 '!N29+'III trom.2016'!N29</f>
        <v>30</v>
      </c>
      <c r="O29" s="10">
        <f>'VI mes.2016 '!O29+'III trom.2016'!O29</f>
        <v>9</v>
      </c>
      <c r="P29" s="10">
        <f>'VI mes.2016 '!P29+'III trom.2016'!P29</f>
        <v>649</v>
      </c>
      <c r="Q29" s="10">
        <f>'VI mes.2016 '!Q29+'III trom.2016'!Q29</f>
        <v>14</v>
      </c>
      <c r="R29" s="10">
        <v>78</v>
      </c>
      <c r="S29" s="10">
        <v>208</v>
      </c>
      <c r="T29" s="10">
        <v>286</v>
      </c>
      <c r="U29" s="10">
        <v>153</v>
      </c>
      <c r="V29" s="10">
        <v>649</v>
      </c>
      <c r="W29" s="10">
        <v>153</v>
      </c>
      <c r="X29" s="10">
        <f t="shared" si="2"/>
        <v>802</v>
      </c>
      <c r="Y29" s="17">
        <f t="shared" si="3"/>
        <v>700</v>
      </c>
      <c r="Z29" s="18">
        <v>133</v>
      </c>
      <c r="AA29" s="46">
        <f>'VI mes.2016 '!AA29+'III trom.2016'!AA29</f>
        <v>142</v>
      </c>
      <c r="AB29" s="17">
        <v>108.45070422535213</v>
      </c>
      <c r="AC29" s="19"/>
    </row>
    <row r="30" spans="1:29" ht="15">
      <c r="A30" s="4" t="s">
        <v>163</v>
      </c>
      <c r="B30" s="10">
        <f t="shared" si="0"/>
        <v>0</v>
      </c>
      <c r="C30" s="10">
        <v>653</v>
      </c>
      <c r="D30" s="10">
        <f t="shared" si="1"/>
        <v>653</v>
      </c>
      <c r="E30" s="10">
        <f>'VI mes.2016 '!E30+'III trom.2016'!E30</f>
        <v>563</v>
      </c>
      <c r="F30" s="48">
        <v>2119</v>
      </c>
      <c r="G30" s="10">
        <f>'VI mes.2016 '!G30+'III trom.2016'!G30</f>
        <v>3</v>
      </c>
      <c r="H30" s="10">
        <f>'VI mes.2016 '!H30+'III trom.2016'!H30</f>
        <v>161</v>
      </c>
      <c r="I30" s="10">
        <f>'VI mes.2016 '!I30+'III trom.2016'!I30</f>
        <v>148</v>
      </c>
      <c r="J30" s="10">
        <f>'VI mes.2016 '!J30+'III trom.2016'!J30</f>
        <v>18</v>
      </c>
      <c r="K30" s="10">
        <f>'VI mes.2016 '!K30+'III trom.2016'!K30</f>
        <v>3</v>
      </c>
      <c r="L30" s="10">
        <f>'VI mes.2016 '!L30+'III trom.2016'!L30</f>
        <v>127</v>
      </c>
      <c r="M30" s="10">
        <f>'VI mes.2016 '!M30+'III trom.2016'!M30</f>
        <v>365</v>
      </c>
      <c r="N30" s="10">
        <f>'VI mes.2016 '!N30+'III trom.2016'!N30</f>
        <v>25</v>
      </c>
      <c r="O30" s="10">
        <f>'VI mes.2016 '!O30+'III trom.2016'!O30</f>
        <v>9</v>
      </c>
      <c r="P30" s="10">
        <f>'VI mes.2016 '!P30+'III trom.2016'!P30</f>
        <v>563</v>
      </c>
      <c r="Q30" s="10">
        <f>'VI mes.2016 '!Q30+'III trom.2016'!Q30</f>
        <v>6</v>
      </c>
      <c r="R30" s="10">
        <v>61</v>
      </c>
      <c r="S30" s="10">
        <v>98</v>
      </c>
      <c r="T30" s="10">
        <v>159</v>
      </c>
      <c r="U30" s="10">
        <v>82</v>
      </c>
      <c r="V30" s="10">
        <v>563</v>
      </c>
      <c r="W30" s="10">
        <v>82</v>
      </c>
      <c r="X30" s="10">
        <f t="shared" si="2"/>
        <v>645</v>
      </c>
      <c r="Y30" s="17">
        <f t="shared" si="3"/>
        <v>590.3333333333334</v>
      </c>
      <c r="Z30" s="18">
        <v>77</v>
      </c>
      <c r="AA30" s="46">
        <f>'VI mes.2016 '!AA30+'III trom.2016'!AA30</f>
        <v>107</v>
      </c>
      <c r="AB30" s="17">
        <v>121.37694704049846</v>
      </c>
      <c r="AC30" s="19"/>
    </row>
    <row r="31" spans="1:29" ht="15">
      <c r="A31" s="4" t="s">
        <v>164</v>
      </c>
      <c r="B31" s="10">
        <f t="shared" si="0"/>
        <v>0</v>
      </c>
      <c r="C31" s="10">
        <v>1155</v>
      </c>
      <c r="D31" s="10">
        <f t="shared" si="1"/>
        <v>1155</v>
      </c>
      <c r="E31" s="10">
        <f>'VI mes.2016 '!E31+'III trom.2016'!E31</f>
        <v>955</v>
      </c>
      <c r="F31" s="48">
        <v>2110</v>
      </c>
      <c r="G31" s="10">
        <f>'VI mes.2016 '!G31+'III trom.2016'!G31</f>
        <v>5</v>
      </c>
      <c r="H31" s="10">
        <f>'VI mes.2016 '!H31+'III trom.2016'!H31</f>
        <v>305</v>
      </c>
      <c r="I31" s="10">
        <f>'VI mes.2016 '!I31+'III trom.2016'!I31</f>
        <v>297</v>
      </c>
      <c r="J31" s="10">
        <f>'VI mes.2016 '!J31+'III trom.2016'!J31</f>
        <v>26</v>
      </c>
      <c r="K31" s="10">
        <f>'VI mes.2016 '!K31+'III trom.2016'!K31</f>
        <v>28</v>
      </c>
      <c r="L31" s="10">
        <f>'VI mes.2016 '!L31+'III trom.2016'!L31</f>
        <v>243</v>
      </c>
      <c r="M31" s="10">
        <f>'VI mes.2016 '!M31+'III trom.2016'!M31</f>
        <v>580</v>
      </c>
      <c r="N31" s="10">
        <f>'VI mes.2016 '!N31+'III trom.2016'!N31</f>
        <v>60</v>
      </c>
      <c r="O31" s="10">
        <f>'VI mes.2016 '!O31+'III trom.2016'!O31</f>
        <v>5</v>
      </c>
      <c r="P31" s="10">
        <f>'VI mes.2016 '!P31+'III trom.2016'!P31</f>
        <v>955</v>
      </c>
      <c r="Q31" s="10">
        <f>'VI mes.2016 '!Q31+'III trom.2016'!Q31</f>
        <v>44</v>
      </c>
      <c r="R31" s="10">
        <v>76</v>
      </c>
      <c r="S31" s="10">
        <v>114</v>
      </c>
      <c r="T31" s="10">
        <v>190</v>
      </c>
      <c r="U31" s="10">
        <v>119</v>
      </c>
      <c r="V31" s="10">
        <v>955</v>
      </c>
      <c r="W31" s="10">
        <v>119</v>
      </c>
      <c r="X31" s="10">
        <f t="shared" si="2"/>
        <v>1074</v>
      </c>
      <c r="Y31" s="17">
        <f t="shared" si="3"/>
        <v>994.6666666666666</v>
      </c>
      <c r="Z31" s="18">
        <v>71</v>
      </c>
      <c r="AA31" s="46">
        <f>'VI mes.2016 '!AA31+'III trom.2016'!AA31</f>
        <v>156</v>
      </c>
      <c r="AB31" s="17">
        <v>140.27350427350427</v>
      </c>
      <c r="AC31" s="19"/>
    </row>
    <row r="32" spans="1:29" ht="15">
      <c r="A32" s="4" t="s">
        <v>165</v>
      </c>
      <c r="B32" s="10">
        <f t="shared" si="0"/>
        <v>0</v>
      </c>
      <c r="C32" s="10">
        <v>1160</v>
      </c>
      <c r="D32" s="10">
        <f t="shared" si="1"/>
        <v>1160</v>
      </c>
      <c r="E32" s="10">
        <f>'VI mes.2016 '!E32+'III trom.2016'!E32</f>
        <v>1070</v>
      </c>
      <c r="F32" s="48">
        <v>2111</v>
      </c>
      <c r="G32" s="10">
        <f>'VI mes.2016 '!G32+'III trom.2016'!G32</f>
        <v>2</v>
      </c>
      <c r="H32" s="10">
        <f>'VI mes.2016 '!H32+'III trom.2016'!H32</f>
        <v>264</v>
      </c>
      <c r="I32" s="10">
        <f>'VI mes.2016 '!I32+'III trom.2016'!I32</f>
        <v>254</v>
      </c>
      <c r="J32" s="10">
        <f>'VI mes.2016 '!J32+'III trom.2016'!J32</f>
        <v>26</v>
      </c>
      <c r="K32" s="10">
        <f>'VI mes.2016 '!K32+'III trom.2016'!K32</f>
        <v>18</v>
      </c>
      <c r="L32" s="10">
        <f>'VI mes.2016 '!L32+'III trom.2016'!L32</f>
        <v>210</v>
      </c>
      <c r="M32" s="10">
        <f>'VI mes.2016 '!M32+'III trom.2016'!M32</f>
        <v>755</v>
      </c>
      <c r="N32" s="10">
        <f>'VI mes.2016 '!N32+'III trom.2016'!N32</f>
        <v>38</v>
      </c>
      <c r="O32" s="10">
        <f>'VI mes.2016 '!O32+'III trom.2016'!O32</f>
        <v>11</v>
      </c>
      <c r="P32" s="10">
        <f>'VI mes.2016 '!P32+'III trom.2016'!P32</f>
        <v>1070</v>
      </c>
      <c r="Q32" s="10">
        <f>'VI mes.2016 '!Q32+'III trom.2016'!Q32</f>
        <v>50</v>
      </c>
      <c r="R32" s="10">
        <v>94</v>
      </c>
      <c r="S32" s="10">
        <v>115</v>
      </c>
      <c r="T32" s="10">
        <v>209</v>
      </c>
      <c r="U32" s="10">
        <v>119</v>
      </c>
      <c r="V32" s="10">
        <v>1070</v>
      </c>
      <c r="W32" s="10">
        <v>119</v>
      </c>
      <c r="X32" s="10">
        <f t="shared" si="2"/>
        <v>1189</v>
      </c>
      <c r="Y32" s="17">
        <f t="shared" si="3"/>
        <v>1109.6666666666667</v>
      </c>
      <c r="Z32" s="18">
        <v>90</v>
      </c>
      <c r="AA32" s="46">
        <f>'VI mes.2016 '!AA32+'III trom.2016'!AA32</f>
        <v>159</v>
      </c>
      <c r="AB32" s="17">
        <v>153.53878406708597</v>
      </c>
      <c r="AC32" s="19"/>
    </row>
    <row r="33" spans="1:29" ht="15">
      <c r="A33" s="4" t="s">
        <v>166</v>
      </c>
      <c r="B33" s="10">
        <v>1947</v>
      </c>
      <c r="C33" s="10">
        <v>1138</v>
      </c>
      <c r="D33" s="10">
        <f t="shared" si="1"/>
        <v>3085</v>
      </c>
      <c r="E33" s="10">
        <f>'VI mes.2016 '!E33+'III trom.2016'!E33</f>
        <v>941</v>
      </c>
      <c r="F33" s="48">
        <v>2144</v>
      </c>
      <c r="G33" s="10">
        <f>'VI mes.2016 '!G33+'III trom.2016'!G33</f>
        <v>0</v>
      </c>
      <c r="H33" s="10">
        <f>'VI mes.2016 '!H33+'III trom.2016'!H33</f>
        <v>260</v>
      </c>
      <c r="I33" s="10">
        <f>'VI mes.2016 '!I33+'III trom.2016'!I33</f>
        <v>252</v>
      </c>
      <c r="J33" s="10">
        <f>'VI mes.2016 '!J33+'III trom.2016'!J33</f>
        <v>21</v>
      </c>
      <c r="K33" s="10">
        <f>'VI mes.2016 '!K33+'III trom.2016'!K33</f>
        <v>22</v>
      </c>
      <c r="L33" s="10">
        <f>'VI mes.2016 '!L33+'III trom.2016'!L33</f>
        <v>209</v>
      </c>
      <c r="M33" s="10">
        <f>'VI mes.2016 '!M33+'III trom.2016'!M33</f>
        <v>651</v>
      </c>
      <c r="N33" s="10">
        <f>'VI mes.2016 '!N33+'III trom.2016'!N33</f>
        <v>29</v>
      </c>
      <c r="O33" s="10">
        <f>'VI mes.2016 '!O33+'III trom.2016'!O33</f>
        <v>1</v>
      </c>
      <c r="P33" s="10">
        <f>'VI mes.2016 '!P33+'III trom.2016'!P33</f>
        <v>941</v>
      </c>
      <c r="Q33" s="10">
        <f>'VI mes.2016 '!Q33+'III trom.2016'!Q33</f>
        <v>38</v>
      </c>
      <c r="R33" s="10">
        <v>28</v>
      </c>
      <c r="S33" s="10">
        <v>114</v>
      </c>
      <c r="T33" s="10">
        <v>142</v>
      </c>
      <c r="U33" s="10">
        <v>99</v>
      </c>
      <c r="V33" s="10">
        <v>941</v>
      </c>
      <c r="W33" s="10">
        <v>99</v>
      </c>
      <c r="X33" s="10">
        <f t="shared" si="2"/>
        <v>1040</v>
      </c>
      <c r="Y33" s="17">
        <f t="shared" si="3"/>
        <v>974</v>
      </c>
      <c r="Z33" s="18">
        <v>43</v>
      </c>
      <c r="AA33" s="46">
        <f>'VI mes.2016 '!AA33+'III trom.2016'!AA33</f>
        <v>152</v>
      </c>
      <c r="AB33" s="17">
        <v>140.9736842105263</v>
      </c>
      <c r="AC33" s="19"/>
    </row>
    <row r="34" spans="1:29" ht="15.75" thickBot="1">
      <c r="A34" s="4" t="s">
        <v>167</v>
      </c>
      <c r="B34" s="20">
        <f t="shared" si="0"/>
        <v>0</v>
      </c>
      <c r="C34" s="20">
        <v>856</v>
      </c>
      <c r="D34" s="20">
        <f t="shared" si="1"/>
        <v>856</v>
      </c>
      <c r="E34" s="20">
        <f>'VI mes.2016 '!E34+'III trom.2016'!E34</f>
        <v>1162</v>
      </c>
      <c r="F34" s="51">
        <v>719</v>
      </c>
      <c r="G34" s="20">
        <f>'VI mes.2016 '!G34+'III trom.2016'!G34</f>
        <v>1</v>
      </c>
      <c r="H34" s="20">
        <f>'VI mes.2016 '!H34+'III trom.2016'!H34</f>
        <v>188</v>
      </c>
      <c r="I34" s="20">
        <f>'VI mes.2016 '!I34+'III trom.2016'!I34</f>
        <v>135</v>
      </c>
      <c r="J34" s="20">
        <f>'VI mes.2016 '!J34+'III trom.2016'!J34</f>
        <v>31</v>
      </c>
      <c r="K34" s="20">
        <f>'VI mes.2016 '!K34+'III trom.2016'!K34</f>
        <v>57</v>
      </c>
      <c r="L34" s="20">
        <f>'VI mes.2016 '!L34+'III trom.2016'!L34</f>
        <v>47</v>
      </c>
      <c r="M34" s="20">
        <f>'VI mes.2016 '!M34+'III trom.2016'!M34</f>
        <v>928</v>
      </c>
      <c r="N34" s="20">
        <f>'VI mes.2016 '!N34+'III trom.2016'!N34</f>
        <v>42</v>
      </c>
      <c r="O34" s="20">
        <f>'VI mes.2016 '!O34+'III trom.2016'!O34</f>
        <v>3</v>
      </c>
      <c r="P34" s="20">
        <f>'VI mes.2016 '!P34+'III trom.2016'!P34</f>
        <v>1162</v>
      </c>
      <c r="Q34" s="20">
        <f>'VI mes.2016 '!Q34+'III trom.2016'!Q34</f>
        <v>3</v>
      </c>
      <c r="R34" s="20">
        <v>14</v>
      </c>
      <c r="S34" s="20">
        <v>57</v>
      </c>
      <c r="T34" s="20">
        <v>71</v>
      </c>
      <c r="U34" s="20">
        <v>54</v>
      </c>
      <c r="V34" s="20">
        <v>1162</v>
      </c>
      <c r="W34" s="20">
        <v>54</v>
      </c>
      <c r="X34" s="20">
        <f t="shared" si="2"/>
        <v>1216</v>
      </c>
      <c r="Y34" s="21">
        <f t="shared" si="3"/>
        <v>1180</v>
      </c>
      <c r="Z34" s="22">
        <v>17</v>
      </c>
      <c r="AA34" s="45">
        <f>'VI mes.2016 '!AA34+'III trom.2016'!AA34</f>
        <v>157</v>
      </c>
      <c r="AB34" s="21">
        <v>165.35031847133757</v>
      </c>
      <c r="AC34" s="50"/>
    </row>
    <row r="35" spans="1:29" ht="15.75" thickBot="1">
      <c r="A35" s="5" t="s">
        <v>168</v>
      </c>
      <c r="B35" s="7">
        <v>30896</v>
      </c>
      <c r="C35" s="7">
        <v>22317</v>
      </c>
      <c r="D35" s="7">
        <f t="shared" si="1"/>
        <v>53213</v>
      </c>
      <c r="E35" s="7">
        <f>'VI mes.2016 '!E35+'III trom.2016'!E35</f>
        <v>18326</v>
      </c>
      <c r="F35" s="52">
        <v>34887</v>
      </c>
      <c r="G35" s="7">
        <f>'VI mes.2016 '!G35+'III trom.2016'!G35</f>
        <v>106</v>
      </c>
      <c r="H35" s="7">
        <f>'VI mes.2016 '!H35+'III trom.2016'!H35</f>
        <v>4453</v>
      </c>
      <c r="I35" s="7">
        <f>'VI mes.2016 '!I35+'III trom.2016'!I35</f>
        <v>4157</v>
      </c>
      <c r="J35" s="7">
        <f>'VI mes.2016 '!J35+'III trom.2016'!J35</f>
        <v>553</v>
      </c>
      <c r="K35" s="7">
        <f>'VI mes.2016 '!K35+'III trom.2016'!K35</f>
        <v>593</v>
      </c>
      <c r="L35" s="7">
        <f>'VI mes.2016 '!L35+'III trom.2016'!L35</f>
        <v>3011</v>
      </c>
      <c r="M35" s="7">
        <f>'VI mes.2016 '!M35+'III trom.2016'!M35</f>
        <v>12799</v>
      </c>
      <c r="N35" s="7">
        <f>'VI mes.2016 '!N35+'III trom.2016'!N35</f>
        <v>897</v>
      </c>
      <c r="O35" s="7">
        <f>'VI mes.2016 '!O35+'III trom.2016'!O35</f>
        <v>71</v>
      </c>
      <c r="P35" s="7">
        <f>'VI mes.2016 '!P35+'III trom.2016'!P35</f>
        <v>18326</v>
      </c>
      <c r="Q35" s="7">
        <f>'VI mes.2016 '!Q35+'III trom.2016'!Q35</f>
        <v>681</v>
      </c>
      <c r="R35" s="7">
        <v>1221</v>
      </c>
      <c r="S35" s="7">
        <v>2109</v>
      </c>
      <c r="T35" s="7">
        <v>3330</v>
      </c>
      <c r="U35" s="7">
        <v>1847</v>
      </c>
      <c r="V35" s="7">
        <f>SUM(V11:V34)</f>
        <v>18326</v>
      </c>
      <c r="W35" s="7">
        <v>1847</v>
      </c>
      <c r="X35" s="7">
        <f t="shared" si="2"/>
        <v>20173</v>
      </c>
      <c r="Y35" s="23">
        <f t="shared" si="3"/>
        <v>18941.666666666668</v>
      </c>
      <c r="Z35" s="24">
        <v>1483</v>
      </c>
      <c r="AA35" s="53">
        <f>'VI mes.2016 '!AA35+'III trom.2016'!AA35</f>
        <v>3060</v>
      </c>
      <c r="AB35" s="23">
        <v>137.3036792970895</v>
      </c>
      <c r="AC35" s="54"/>
    </row>
    <row r="36" spans="2:22" ht="15">
      <c r="B36" s="29"/>
      <c r="V36" t="s">
        <v>169</v>
      </c>
    </row>
    <row r="37" spans="4:7" ht="15">
      <c r="D37" s="63"/>
      <c r="E37" s="64"/>
      <c r="F37" s="63"/>
      <c r="G37" s="63"/>
    </row>
    <row r="38" spans="36:40" ht="15">
      <c r="AJ38" s="10"/>
      <c r="AK38" s="10"/>
      <c r="AL38" s="10"/>
      <c r="AM38" s="10"/>
      <c r="AN38" s="10"/>
    </row>
    <row r="39" spans="20:24" ht="15">
      <c r="T39" s="63"/>
      <c r="U39" s="63"/>
      <c r="V39" s="63"/>
      <c r="W39" s="63"/>
      <c r="X39" s="63"/>
    </row>
    <row r="40" spans="19:25" ht="15">
      <c r="S40" s="65"/>
      <c r="T40" s="65"/>
      <c r="U40" s="65"/>
      <c r="V40" s="65"/>
      <c r="W40" s="65"/>
      <c r="X40" s="65"/>
      <c r="Y40" s="65"/>
    </row>
    <row r="41" spans="19:25" ht="15">
      <c r="S41" s="65"/>
      <c r="T41" s="63"/>
      <c r="U41" s="63"/>
      <c r="V41" s="63"/>
      <c r="W41" s="63"/>
      <c r="X41" s="63"/>
      <c r="Y41" s="65"/>
    </row>
    <row r="42" spans="19:25" ht="15">
      <c r="S42" s="65"/>
      <c r="T42" s="65"/>
      <c r="U42" s="65"/>
      <c r="V42" s="65"/>
      <c r="W42" s="65"/>
      <c r="X42" s="65"/>
      <c r="Y42" s="65"/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"/>
  <sheetViews>
    <sheetView zoomScale="89" zoomScaleNormal="89" zoomScalePageLayoutView="0" workbookViewId="0" topLeftCell="A1">
      <selection activeCell="A11" sqref="A11:AC35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15">
      <c r="A3" s="70" t="s">
        <v>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5.75" thickBo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ht="15.75" thickBot="1">
      <c r="A5" s="68" t="s">
        <v>3</v>
      </c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 t="s">
        <v>5</v>
      </c>
      <c r="S5" s="68"/>
      <c r="T5" s="68"/>
      <c r="U5" s="68"/>
      <c r="V5" s="68"/>
      <c r="W5" s="68"/>
      <c r="X5" s="68"/>
      <c r="Y5" s="68"/>
      <c r="Z5" s="68"/>
      <c r="AA5" s="66" t="s">
        <v>6</v>
      </c>
      <c r="AB5" s="66" t="s">
        <v>7</v>
      </c>
      <c r="AC5" s="66" t="s">
        <v>8</v>
      </c>
    </row>
    <row r="6" spans="1:29" ht="15.75" thickBot="1">
      <c r="A6" s="68"/>
      <c r="B6" s="66" t="s">
        <v>9</v>
      </c>
      <c r="C6" s="66" t="s">
        <v>10</v>
      </c>
      <c r="D6" s="66" t="s">
        <v>11</v>
      </c>
      <c r="E6" s="66" t="s">
        <v>12</v>
      </c>
      <c r="F6" s="66" t="s">
        <v>13</v>
      </c>
      <c r="G6" s="68" t="s">
        <v>14</v>
      </c>
      <c r="H6" s="68"/>
      <c r="I6" s="68"/>
      <c r="J6" s="68"/>
      <c r="K6" s="68"/>
      <c r="L6" s="68"/>
      <c r="M6" s="68"/>
      <c r="N6" s="68"/>
      <c r="O6" s="68"/>
      <c r="P6" s="68"/>
      <c r="Q6" s="66" t="s">
        <v>15</v>
      </c>
      <c r="R6" s="66" t="s">
        <v>9</v>
      </c>
      <c r="S6" s="66" t="s">
        <v>10</v>
      </c>
      <c r="T6" s="66" t="s">
        <v>16</v>
      </c>
      <c r="U6" s="66" t="s">
        <v>17</v>
      </c>
      <c r="V6" s="68" t="s">
        <v>18</v>
      </c>
      <c r="W6" s="68"/>
      <c r="X6" s="68"/>
      <c r="Y6" s="68"/>
      <c r="Z6" s="66" t="s">
        <v>13</v>
      </c>
      <c r="AA6" s="66"/>
      <c r="AB6" s="66"/>
      <c r="AC6" s="66"/>
    </row>
    <row r="7" spans="1:29" ht="15.75" thickBot="1">
      <c r="A7" s="68"/>
      <c r="B7" s="66"/>
      <c r="C7" s="66"/>
      <c r="D7" s="66"/>
      <c r="E7" s="66"/>
      <c r="F7" s="66"/>
      <c r="G7" s="66" t="s">
        <v>19</v>
      </c>
      <c r="H7" s="68" t="s">
        <v>20</v>
      </c>
      <c r="I7" s="68"/>
      <c r="J7" s="68"/>
      <c r="K7" s="68"/>
      <c r="L7" s="68"/>
      <c r="M7" s="66" t="s">
        <v>21</v>
      </c>
      <c r="N7" s="66" t="s">
        <v>22</v>
      </c>
      <c r="O7" s="66" t="s">
        <v>23</v>
      </c>
      <c r="P7" s="66" t="s">
        <v>24</v>
      </c>
      <c r="Q7" s="66"/>
      <c r="R7" s="66"/>
      <c r="S7" s="66"/>
      <c r="T7" s="66"/>
      <c r="U7" s="66"/>
      <c r="V7" s="66" t="s">
        <v>25</v>
      </c>
      <c r="W7" s="66" t="s">
        <v>26</v>
      </c>
      <c r="X7" s="66" t="s">
        <v>27</v>
      </c>
      <c r="Y7" s="66" t="s">
        <v>28</v>
      </c>
      <c r="Z7" s="66"/>
      <c r="AA7" s="66"/>
      <c r="AB7" s="66"/>
      <c r="AC7" s="66"/>
    </row>
    <row r="8" spans="1:29" ht="15.75" thickBot="1">
      <c r="A8" s="68"/>
      <c r="B8" s="66"/>
      <c r="C8" s="66"/>
      <c r="D8" s="66"/>
      <c r="E8" s="66"/>
      <c r="F8" s="66"/>
      <c r="G8" s="66"/>
      <c r="H8" s="66" t="s">
        <v>29</v>
      </c>
      <c r="I8" s="68" t="s">
        <v>30</v>
      </c>
      <c r="J8" s="68"/>
      <c r="K8" s="68"/>
      <c r="L8" s="68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83.25" customHeight="1" thickBot="1">
      <c r="A9" s="72"/>
      <c r="B9" s="67"/>
      <c r="C9" s="67"/>
      <c r="D9" s="67"/>
      <c r="E9" s="67"/>
      <c r="F9" s="67"/>
      <c r="G9" s="67"/>
      <c r="H9" s="67"/>
      <c r="I9" s="1" t="s">
        <v>31</v>
      </c>
      <c r="J9" s="1" t="s">
        <v>32</v>
      </c>
      <c r="K9" s="1" t="s">
        <v>33</v>
      </c>
      <c r="L9" s="1" t="s">
        <v>34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29" ht="15">
      <c r="A11" s="3" t="s">
        <v>35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8"/>
      <c r="V11" s="8"/>
      <c r="W11" s="9"/>
      <c r="X11" s="9"/>
      <c r="Y11" s="13"/>
      <c r="Z11" s="14"/>
      <c r="AA11" s="15"/>
      <c r="AB11" s="13"/>
      <c r="AC11" s="16"/>
    </row>
    <row r="12" spans="1:29" ht="15">
      <c r="A12" s="4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</row>
    <row r="13" spans="1:29" ht="15">
      <c r="A13" s="4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</row>
    <row r="14" spans="1:29" ht="15">
      <c r="A14" s="4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</row>
    <row r="15" spans="1:29" ht="15">
      <c r="A15" s="4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</row>
    <row r="16" spans="1:39" ht="15">
      <c r="A16" s="4" t="s">
        <v>40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  <c r="AM16">
        <v>2</v>
      </c>
    </row>
    <row r="17" spans="1:29" ht="15">
      <c r="A17" s="4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</row>
    <row r="18" spans="1:29" ht="15">
      <c r="A18" s="4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</row>
    <row r="19" spans="1:29" ht="15">
      <c r="A19" s="4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</row>
    <row r="20" spans="1:29" ht="15">
      <c r="A20" s="4" t="s">
        <v>44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</row>
    <row r="21" spans="1:29" ht="15">
      <c r="A21" s="4" t="s">
        <v>45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</row>
    <row r="22" spans="1:29" ht="15">
      <c r="A22" s="4" t="s">
        <v>46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</row>
    <row r="23" spans="1:29" ht="15">
      <c r="A23" s="4" t="s">
        <v>47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</row>
    <row r="24" spans="1:29" ht="15">
      <c r="A24" s="4" t="s">
        <v>48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</row>
    <row r="25" spans="1:29" ht="15">
      <c r="A25" s="4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</row>
    <row r="26" spans="1:29" ht="15">
      <c r="A26" s="4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</row>
    <row r="27" spans="1:29" ht="15">
      <c r="A27" s="4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</row>
    <row r="28" spans="1:29" ht="15">
      <c r="A28" s="4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</row>
    <row r="29" spans="1:29" ht="15">
      <c r="A29" s="4" t="s">
        <v>49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</row>
    <row r="30" spans="1:29" ht="15">
      <c r="A30" s="4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</row>
    <row r="31" spans="1:29" ht="15">
      <c r="A31" s="4" t="s">
        <v>51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</row>
    <row r="32" spans="1:29" ht="15">
      <c r="A32" s="4" t="s">
        <v>52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</row>
    <row r="33" spans="1:29" ht="15">
      <c r="A33" s="4" t="s">
        <v>53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</row>
    <row r="34" spans="1:29" ht="15.75" thickBot="1">
      <c r="A34" s="4" t="s">
        <v>54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20"/>
      <c r="Y34" s="21"/>
      <c r="Z34" s="22"/>
      <c r="AA34" s="11"/>
      <c r="AB34" s="21"/>
      <c r="AC34" s="19"/>
    </row>
    <row r="35" spans="1:29" ht="15.75" thickBot="1">
      <c r="A35" s="5" t="s">
        <v>55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3"/>
      <c r="Z35" s="24"/>
      <c r="AA35" s="7"/>
      <c r="AB35" s="23"/>
      <c r="AC35" s="25"/>
    </row>
    <row r="36" ht="15">
      <c r="V36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6"/>
  <sheetViews>
    <sheetView zoomScale="89" zoomScaleNormal="89" zoomScalePageLayoutView="0" workbookViewId="0" topLeftCell="A1">
      <selection activeCell="A11" sqref="A11:AC35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15">
      <c r="A3" s="70" t="s">
        <v>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5.75" thickBo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ht="15.75" thickBot="1">
      <c r="A5" s="68" t="s">
        <v>3</v>
      </c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 t="s">
        <v>5</v>
      </c>
      <c r="S5" s="68"/>
      <c r="T5" s="68"/>
      <c r="U5" s="68"/>
      <c r="V5" s="68"/>
      <c r="W5" s="68"/>
      <c r="X5" s="68"/>
      <c r="Y5" s="68"/>
      <c r="Z5" s="68"/>
      <c r="AA5" s="66" t="s">
        <v>6</v>
      </c>
      <c r="AB5" s="66" t="s">
        <v>7</v>
      </c>
      <c r="AC5" s="66" t="s">
        <v>8</v>
      </c>
    </row>
    <row r="6" spans="1:29" ht="15.75" thickBot="1">
      <c r="A6" s="68"/>
      <c r="B6" s="66" t="s">
        <v>9</v>
      </c>
      <c r="C6" s="66" t="s">
        <v>10</v>
      </c>
      <c r="D6" s="66" t="s">
        <v>11</v>
      </c>
      <c r="E6" s="66" t="s">
        <v>12</v>
      </c>
      <c r="F6" s="66" t="s">
        <v>13</v>
      </c>
      <c r="G6" s="68" t="s">
        <v>14</v>
      </c>
      <c r="H6" s="68"/>
      <c r="I6" s="68"/>
      <c r="J6" s="68"/>
      <c r="K6" s="68"/>
      <c r="L6" s="68"/>
      <c r="M6" s="68"/>
      <c r="N6" s="68"/>
      <c r="O6" s="68"/>
      <c r="P6" s="68"/>
      <c r="Q6" s="66" t="s">
        <v>15</v>
      </c>
      <c r="R6" s="66" t="s">
        <v>9</v>
      </c>
      <c r="S6" s="66" t="s">
        <v>10</v>
      </c>
      <c r="T6" s="66" t="s">
        <v>16</v>
      </c>
      <c r="U6" s="66" t="s">
        <v>17</v>
      </c>
      <c r="V6" s="68" t="s">
        <v>18</v>
      </c>
      <c r="W6" s="68"/>
      <c r="X6" s="68"/>
      <c r="Y6" s="68"/>
      <c r="Z6" s="66" t="s">
        <v>13</v>
      </c>
      <c r="AA6" s="66"/>
      <c r="AB6" s="66"/>
      <c r="AC6" s="66"/>
    </row>
    <row r="7" spans="1:29" ht="15.75" thickBot="1">
      <c r="A7" s="68"/>
      <c r="B7" s="66"/>
      <c r="C7" s="66"/>
      <c r="D7" s="66"/>
      <c r="E7" s="66"/>
      <c r="F7" s="66"/>
      <c r="G7" s="66" t="s">
        <v>19</v>
      </c>
      <c r="H7" s="68" t="s">
        <v>20</v>
      </c>
      <c r="I7" s="68"/>
      <c r="J7" s="68"/>
      <c r="K7" s="68"/>
      <c r="L7" s="68"/>
      <c r="M7" s="66" t="s">
        <v>21</v>
      </c>
      <c r="N7" s="66" t="s">
        <v>22</v>
      </c>
      <c r="O7" s="66" t="s">
        <v>23</v>
      </c>
      <c r="P7" s="66" t="s">
        <v>24</v>
      </c>
      <c r="Q7" s="66"/>
      <c r="R7" s="66"/>
      <c r="S7" s="66"/>
      <c r="T7" s="66"/>
      <c r="U7" s="66"/>
      <c r="V7" s="66" t="s">
        <v>25</v>
      </c>
      <c r="W7" s="66" t="s">
        <v>26</v>
      </c>
      <c r="X7" s="66" t="s">
        <v>27</v>
      </c>
      <c r="Y7" s="66" t="s">
        <v>28</v>
      </c>
      <c r="Z7" s="66"/>
      <c r="AA7" s="66"/>
      <c r="AB7" s="66"/>
      <c r="AC7" s="66"/>
    </row>
    <row r="8" spans="1:29" ht="15.75" thickBot="1">
      <c r="A8" s="68"/>
      <c r="B8" s="66"/>
      <c r="C8" s="66"/>
      <c r="D8" s="66"/>
      <c r="E8" s="66"/>
      <c r="F8" s="66"/>
      <c r="G8" s="66"/>
      <c r="H8" s="66" t="s">
        <v>29</v>
      </c>
      <c r="I8" s="68" t="s">
        <v>30</v>
      </c>
      <c r="J8" s="68"/>
      <c r="K8" s="68"/>
      <c r="L8" s="68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83.25" customHeight="1" thickBot="1">
      <c r="A9" s="72"/>
      <c r="B9" s="67"/>
      <c r="C9" s="67"/>
      <c r="D9" s="67"/>
      <c r="E9" s="67"/>
      <c r="F9" s="67"/>
      <c r="G9" s="67"/>
      <c r="H9" s="67"/>
      <c r="I9" s="1" t="s">
        <v>31</v>
      </c>
      <c r="J9" s="1" t="s">
        <v>32</v>
      </c>
      <c r="K9" s="1" t="s">
        <v>33</v>
      </c>
      <c r="L9" s="1" t="s">
        <v>34</v>
      </c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1" ht="15">
      <c r="A11" s="3" t="s">
        <v>35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8"/>
      <c r="V11" s="8"/>
      <c r="W11" s="9"/>
      <c r="X11" s="9"/>
      <c r="Y11" s="13"/>
      <c r="Z11" s="14"/>
      <c r="AA11" s="15"/>
      <c r="AB11" s="13"/>
      <c r="AC11" s="16"/>
      <c r="AD11" s="28"/>
      <c r="AE11" s="27"/>
    </row>
    <row r="12" spans="1:29" ht="15">
      <c r="A12" s="4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</row>
    <row r="13" spans="1:29" ht="15">
      <c r="A13" s="4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</row>
    <row r="14" spans="1:29" ht="15">
      <c r="A14" s="4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</row>
    <row r="15" spans="1:29" ht="15">
      <c r="A15" s="4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</row>
    <row r="16" spans="1:29" ht="15">
      <c r="A16" s="4" t="s">
        <v>40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</row>
    <row r="17" spans="1:29" ht="15">
      <c r="A17" s="4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</row>
    <row r="18" spans="1:29" ht="15">
      <c r="A18" s="4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</row>
    <row r="19" spans="1:29" ht="15">
      <c r="A19" s="4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</row>
    <row r="20" spans="1:29" ht="15">
      <c r="A20" s="4" t="s">
        <v>44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</row>
    <row r="21" spans="1:29" ht="15">
      <c r="A21" s="4" t="s">
        <v>45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</row>
    <row r="22" spans="1:29" ht="15">
      <c r="A22" s="4" t="s">
        <v>46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</row>
    <row r="23" spans="1:29" ht="15">
      <c r="A23" s="4" t="s">
        <v>47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</row>
    <row r="24" spans="1:29" ht="15">
      <c r="A24" s="4" t="s">
        <v>48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</row>
    <row r="25" spans="1:29" ht="15">
      <c r="A25" s="4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</row>
    <row r="26" spans="1:29" ht="15">
      <c r="A26" s="4" t="s">
        <v>64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</row>
    <row r="27" spans="1:29" ht="15">
      <c r="A27" s="4" t="s">
        <v>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</row>
    <row r="28" spans="1:29" ht="15">
      <c r="A28" s="4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</row>
    <row r="29" spans="1:29" ht="15">
      <c r="A29" s="4" t="s">
        <v>49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</row>
    <row r="30" spans="1:29" ht="15">
      <c r="A30" s="4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</row>
    <row r="31" spans="1:29" ht="15">
      <c r="A31" s="4" t="s">
        <v>51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</row>
    <row r="32" spans="1:29" ht="15">
      <c r="A32" s="4" t="s">
        <v>52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</row>
    <row r="33" spans="1:29" ht="15">
      <c r="A33" s="4" t="s">
        <v>53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</row>
    <row r="34" spans="1:29" ht="15.75" thickBot="1">
      <c r="A34" s="4" t="s">
        <v>54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20"/>
      <c r="Y34" s="21"/>
      <c r="Z34" s="22"/>
      <c r="AA34" s="11"/>
      <c r="AB34" s="21"/>
      <c r="AC34" s="19"/>
    </row>
    <row r="35" spans="1:29" ht="15.75" thickBot="1">
      <c r="A35" s="5" t="s">
        <v>55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3"/>
      <c r="Z35" s="24"/>
      <c r="AA35" s="7"/>
      <c r="AB35" s="23"/>
      <c r="AC35" s="25"/>
    </row>
    <row r="36" ht="15">
      <c r="V36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8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2016-10-07T06:38:25Z</cp:lastPrinted>
  <dcterms:created xsi:type="dcterms:W3CDTF">2012-01-16T12:44:54Z</dcterms:created>
  <dcterms:modified xsi:type="dcterms:W3CDTF">2016-11-03T11:29:55Z</dcterms:modified>
  <cp:category/>
  <cp:version/>
  <cp:contentType/>
  <cp:contentStatus/>
</cp:coreProperties>
</file>